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G:\Mi unidad\SNCHI CALIDAD\1. MIPG\"/>
    </mc:Choice>
  </mc:AlternateContent>
  <xr:revisionPtr revIDLastSave="0" documentId="13_ncr:1_{BA315510-92AA-4EA5-94FD-59270C63C670}" xr6:coauthVersionLast="47" xr6:coauthVersionMax="47" xr10:uidLastSave="{00000000-0000-0000-0000-000000000000}"/>
  <bookViews>
    <workbookView xWindow="-120" yWindow="-120" windowWidth="29040" windowHeight="15720" tabRatio="702" xr2:uid="{00000000-000D-0000-FFFF-FFFF00000000}"/>
  </bookViews>
  <sheets>
    <sheet name="Avances a 30 jun 2023" sheetId="20" r:id="rId1"/>
    <sheet name="PLAN ACCIÓN COFINANCIADOS" sheetId="14" r:id="rId2"/>
    <sheet name="SISTEMA GENERAL DE REGALÍAS" sheetId="16" r:id="rId3"/>
    <sheet name="Plan Financiero 2023" sheetId="18" r:id="rId4"/>
    <sheet name="PLAN OPERATIVO ANUAL DE INV (2)" sheetId="10" state="hidden" r:id="rId5"/>
    <sheet name="PLAN DE ACCIÓN COFIN (VIEJO)" sheetId="6" state="hidden" r:id="rId6"/>
  </sheets>
  <externalReferences>
    <externalReference r:id="rId7"/>
    <externalReference r:id="rId8"/>
  </externalReferences>
  <definedNames>
    <definedName name="_xlnm._FilterDatabase" localSheetId="1" hidden="1">'PLAN ACCIÓN COFINANCIADOS'!$C$3:$T$26</definedName>
    <definedName name="_xlnm._FilterDatabase" localSheetId="5" hidden="1">'PLAN DE ACCIÓN COFIN (VIEJO)'!$C$3:$S$18</definedName>
    <definedName name="_xlnm._FilterDatabase" localSheetId="4" hidden="1">'PLAN OPERATIVO ANUAL DE INV (2)'!$C$10:$AC$80</definedName>
    <definedName name="_xlnm._FilterDatabase" localSheetId="2" hidden="1">'SISTEMA GENERAL DE REGALÍAS'!$C$3:$S$6</definedName>
    <definedName name="_Toc308180248" localSheetId="1">'PLAN ACCIÓN COFINANCIADOS'!#REF!</definedName>
    <definedName name="_Toc308180248" localSheetId="5">'PLAN DE ACCIÓN COFIN (VIEJO)'!#REF!</definedName>
    <definedName name="_Toc308180248" localSheetId="2">'SISTEMA GENERAL DE REGALÍAS'!#REF!</definedName>
    <definedName name="_xlnm.Print_Area" localSheetId="0">'Avances a 30 jun 2023'!$A$1:$AE$93</definedName>
    <definedName name="_xlnm.Print_Area" localSheetId="3">'Plan Financiero 2023'!$B$1:$H$51</definedName>
    <definedName name="CONDICION" localSheetId="0">#REF!</definedName>
    <definedName name="CONDICION" localSheetId="1">#REF!</definedName>
    <definedName name="CONDICION" localSheetId="5">#REF!</definedName>
    <definedName name="CONDICION" localSheetId="2">#REF!</definedName>
    <definedName name="CONDICION">#REF!</definedName>
    <definedName name="FGFG" localSheetId="1">[1]Observaciones!#REF!</definedName>
    <definedName name="FGFG" localSheetId="5">[1]Observaciones!#REF!</definedName>
    <definedName name="FGFG" localSheetId="2">[1]Observaciones!#REF!</definedName>
    <definedName name="FGFG">[1]Observaciones!#REF!</definedName>
    <definedName name="Lista_años" localSheetId="0">#REF!</definedName>
    <definedName name="Lista_años" localSheetId="4">#REF!</definedName>
    <definedName name="Lista_años">#REF!</definedName>
    <definedName name="Meses" localSheetId="0">#REF!</definedName>
    <definedName name="Meses" localSheetId="4">#REF!</definedName>
    <definedName name="Meses">#REF!</definedName>
    <definedName name="Seccion" localSheetId="0">#REF!</definedName>
    <definedName name="Seccion" localSheetId="4">#REF!</definedName>
    <definedName name="Seccion">#REF!</definedName>
    <definedName name="_xlnm.Print_Titles" localSheetId="1">'PLAN ACCIÓN COFINANCIADOS'!$1:$3</definedName>
    <definedName name="_xlnm.Print_Titles" localSheetId="5">'PLAN DE ACCIÓN COFIN (VIEJO)'!$1:$3</definedName>
    <definedName name="_xlnm.Print_Titles" localSheetId="2">'SISTEMA GENERAL DE REGALÍAS'!$1:$3</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o" name="Rango" connection="Conexión"/>
        </x15:modelTables>
      </x15:dataModel>
    </ext>
  </extLst>
</workbook>
</file>

<file path=xl/calcChain.xml><?xml version="1.0" encoding="utf-8"?>
<calcChain xmlns="http://schemas.openxmlformats.org/spreadsheetml/2006/main">
  <c r="R63" i="20" l="1"/>
  <c r="Y62" i="20"/>
  <c r="X62" i="20"/>
  <c r="V62" i="20"/>
  <c r="T62" i="20"/>
  <c r="L62" i="20"/>
  <c r="AB61" i="20"/>
  <c r="W61" i="20"/>
  <c r="V61" i="20"/>
  <c r="U61" i="20"/>
  <c r="T61" i="20"/>
  <c r="AB60" i="20"/>
  <c r="W60" i="20"/>
  <c r="V60" i="20"/>
  <c r="U60" i="20"/>
  <c r="T60" i="20"/>
  <c r="AB59" i="20"/>
  <c r="W59" i="20"/>
  <c r="W62" i="20" s="1"/>
  <c r="V59" i="20"/>
  <c r="U59" i="20"/>
  <c r="T59" i="20"/>
  <c r="AB58" i="20"/>
  <c r="AB62" i="20" s="1"/>
  <c r="W58" i="20"/>
  <c r="V58" i="20"/>
  <c r="U58" i="20"/>
  <c r="U62" i="20" s="1"/>
  <c r="T58" i="20"/>
  <c r="S58" i="20"/>
  <c r="Y55" i="20"/>
  <c r="Y63" i="20" s="1"/>
  <c r="X55" i="20"/>
  <c r="X63" i="20" s="1"/>
  <c r="L55" i="20"/>
  <c r="AB54" i="20"/>
  <c r="W54" i="20"/>
  <c r="V54" i="20"/>
  <c r="U54" i="20"/>
  <c r="T54" i="20"/>
  <c r="AB53" i="20"/>
  <c r="W53" i="20"/>
  <c r="V53" i="20"/>
  <c r="U53" i="20"/>
  <c r="T53" i="20"/>
  <c r="AB52" i="20"/>
  <c r="W52" i="20"/>
  <c r="V52" i="20"/>
  <c r="U52" i="20"/>
  <c r="T52" i="20"/>
  <c r="T55" i="20" s="1"/>
  <c r="AB51" i="20"/>
  <c r="AB55" i="20" s="1"/>
  <c r="W51" i="20"/>
  <c r="W55" i="20" s="1"/>
  <c r="V51" i="20"/>
  <c r="V55" i="20" s="1"/>
  <c r="U51" i="20"/>
  <c r="U55" i="20" s="1"/>
  <c r="T51" i="20"/>
  <c r="S51" i="20"/>
  <c r="S63" i="20" s="1"/>
  <c r="R45" i="20"/>
  <c r="Y44" i="20"/>
  <c r="X44" i="20"/>
  <c r="L44" i="20"/>
  <c r="AB43" i="20"/>
  <c r="W43" i="20"/>
  <c r="V43" i="20"/>
  <c r="U43" i="20"/>
  <c r="T43" i="20"/>
  <c r="AB42" i="20"/>
  <c r="W42" i="20"/>
  <c r="V42" i="20"/>
  <c r="U42" i="20"/>
  <c r="T42" i="20"/>
  <c r="AB41" i="20"/>
  <c r="W41" i="20"/>
  <c r="V41" i="20"/>
  <c r="U41" i="20"/>
  <c r="T41" i="20"/>
  <c r="AB40" i="20"/>
  <c r="W40" i="20"/>
  <c r="V40" i="20"/>
  <c r="U40" i="20"/>
  <c r="T40" i="20"/>
  <c r="AB39" i="20"/>
  <c r="W39" i="20"/>
  <c r="V39" i="20"/>
  <c r="U39" i="20"/>
  <c r="T39" i="20"/>
  <c r="AB38" i="20"/>
  <c r="W38" i="20"/>
  <c r="V38" i="20"/>
  <c r="U38" i="20"/>
  <c r="T38" i="20"/>
  <c r="AB37" i="20"/>
  <c r="AB44" i="20" s="1"/>
  <c r="W37" i="20"/>
  <c r="W44" i="20" s="1"/>
  <c r="V37" i="20"/>
  <c r="V44" i="20" s="1"/>
  <c r="U37" i="20"/>
  <c r="U44" i="20" s="1"/>
  <c r="T37" i="20"/>
  <c r="AB36" i="20"/>
  <c r="W36" i="20"/>
  <c r="V36" i="20"/>
  <c r="U36" i="20"/>
  <c r="T36" i="20"/>
  <c r="T44" i="20" s="1"/>
  <c r="S36" i="20"/>
  <c r="Y33" i="20"/>
  <c r="X33" i="20"/>
  <c r="L33" i="20"/>
  <c r="AB32" i="20"/>
  <c r="W32" i="20"/>
  <c r="V32" i="20"/>
  <c r="U32" i="20"/>
  <c r="T32" i="20"/>
  <c r="AB31" i="20"/>
  <c r="W31" i="20"/>
  <c r="V31" i="20"/>
  <c r="U31" i="20"/>
  <c r="T31" i="20"/>
  <c r="AB30" i="20"/>
  <c r="W30" i="20"/>
  <c r="V30" i="20"/>
  <c r="U30" i="20"/>
  <c r="T30" i="20"/>
  <c r="AB29" i="20"/>
  <c r="W29" i="20"/>
  <c r="V29" i="20"/>
  <c r="U29" i="20"/>
  <c r="T29" i="20"/>
  <c r="AB28" i="20"/>
  <c r="W28" i="20"/>
  <c r="V28" i="20"/>
  <c r="U28" i="20"/>
  <c r="T28" i="20"/>
  <c r="AB27" i="20"/>
  <c r="W27" i="20"/>
  <c r="V27" i="20"/>
  <c r="U27" i="20"/>
  <c r="T27" i="20"/>
  <c r="AB26" i="20"/>
  <c r="AB33" i="20" s="1"/>
  <c r="W26" i="20"/>
  <c r="W33" i="20" s="1"/>
  <c r="V26" i="20"/>
  <c r="V33" i="20" s="1"/>
  <c r="U26" i="20"/>
  <c r="U33" i="20" s="1"/>
  <c r="T26" i="20"/>
  <c r="T33" i="20" s="1"/>
  <c r="S26" i="20"/>
  <c r="Y23" i="20"/>
  <c r="Y45" i="20" s="1"/>
  <c r="X23" i="20"/>
  <c r="X45" i="20" s="1"/>
  <c r="L23" i="20"/>
  <c r="AB22" i="20"/>
  <c r="W22" i="20"/>
  <c r="V22" i="20"/>
  <c r="U22" i="20"/>
  <c r="T22" i="20"/>
  <c r="AB21" i="20"/>
  <c r="W21" i="20"/>
  <c r="V21" i="20"/>
  <c r="U21" i="20"/>
  <c r="T21" i="20"/>
  <c r="AB20" i="20"/>
  <c r="W20" i="20"/>
  <c r="V20" i="20"/>
  <c r="U20" i="20"/>
  <c r="T20" i="20"/>
  <c r="AB19" i="20"/>
  <c r="W19" i="20"/>
  <c r="V19" i="20"/>
  <c r="U19" i="20"/>
  <c r="T19" i="20"/>
  <c r="AB18" i="20"/>
  <c r="W18" i="20"/>
  <c r="V18" i="20"/>
  <c r="U18" i="20"/>
  <c r="T18" i="20"/>
  <c r="AB17" i="20"/>
  <c r="W17" i="20"/>
  <c r="V17" i="20"/>
  <c r="U17" i="20"/>
  <c r="T17" i="20"/>
  <c r="AB16" i="20"/>
  <c r="W16" i="20"/>
  <c r="V16" i="20"/>
  <c r="V23" i="20" s="1"/>
  <c r="U16" i="20"/>
  <c r="U23" i="20" s="1"/>
  <c r="T16" i="20"/>
  <c r="T23" i="20" s="1"/>
  <c r="AB15" i="20"/>
  <c r="W15" i="20"/>
  <c r="W23" i="20" s="1"/>
  <c r="V15" i="20"/>
  <c r="U15" i="20"/>
  <c r="T15" i="20"/>
  <c r="AB14" i="20"/>
  <c r="AB23" i="20" s="1"/>
  <c r="W14" i="20"/>
  <c r="V14" i="20"/>
  <c r="U14" i="20"/>
  <c r="T14" i="20"/>
  <c r="S14" i="20"/>
  <c r="S45" i="20" s="1"/>
  <c r="T22" i="14" l="1"/>
  <c r="G22" i="18"/>
  <c r="H22" i="18" s="1"/>
  <c r="G21" i="18"/>
  <c r="H21" i="18" s="1"/>
  <c r="U22" i="14" s="1"/>
  <c r="G20" i="18"/>
  <c r="G19" i="18"/>
  <c r="G18" i="18"/>
  <c r="G17" i="18"/>
  <c r="G16" i="18"/>
  <c r="G15" i="18"/>
  <c r="G14" i="18"/>
  <c r="G13" i="18"/>
  <c r="G12" i="18"/>
  <c r="G11" i="18"/>
  <c r="G10" i="18"/>
  <c r="H10" i="18" s="1"/>
  <c r="U9" i="14" s="1"/>
  <c r="X9" i="14" s="1"/>
  <c r="G9" i="18"/>
  <c r="G8" i="18"/>
  <c r="G7" i="18"/>
  <c r="G6" i="18"/>
  <c r="G5" i="18"/>
  <c r="G24" i="18" s="1"/>
  <c r="X12" i="14"/>
  <c r="X13" i="14"/>
  <c r="U19" i="14"/>
  <c r="X19" i="14" s="1"/>
  <c r="U18" i="14"/>
  <c r="X18" i="14" s="1"/>
  <c r="U16" i="14"/>
  <c r="X16" i="14" s="1"/>
  <c r="U11" i="14"/>
  <c r="X11" i="14" s="1"/>
  <c r="U10" i="14"/>
  <c r="X10" i="14" s="1"/>
  <c r="U8" i="14"/>
  <c r="X8" i="14" s="1"/>
  <c r="U5" i="14"/>
  <c r="X5" i="14" s="1"/>
  <c r="T21" i="14"/>
  <c r="W21" i="14" s="1"/>
  <c r="T20" i="14"/>
  <c r="W20" i="14" s="1"/>
  <c r="T19" i="14"/>
  <c r="W19" i="14" s="1"/>
  <c r="T18" i="14"/>
  <c r="W18" i="14" s="1"/>
  <c r="T17" i="14"/>
  <c r="W17" i="14" s="1"/>
  <c r="T16" i="14"/>
  <c r="W16" i="14" s="1"/>
  <c r="T15" i="14"/>
  <c r="W15" i="14" s="1"/>
  <c r="T14" i="14"/>
  <c r="W14" i="14" s="1"/>
  <c r="W7" i="14"/>
  <c r="W9" i="14"/>
  <c r="W12" i="14"/>
  <c r="W13" i="14"/>
  <c r="T11" i="14"/>
  <c r="W11" i="14" s="1"/>
  <c r="T10" i="14"/>
  <c r="W10" i="14" s="1"/>
  <c r="T9" i="14"/>
  <c r="T8" i="14"/>
  <c r="W8" i="14" s="1"/>
  <c r="T7" i="14"/>
  <c r="T6" i="14"/>
  <c r="W6" i="14" s="1"/>
  <c r="T5" i="14"/>
  <c r="W5" i="14" s="1"/>
  <c r="T4" i="14"/>
  <c r="W4" i="14" s="1"/>
  <c r="V5" i="14"/>
  <c r="V6" i="14"/>
  <c r="V7" i="14"/>
  <c r="V8" i="14"/>
  <c r="V9" i="14"/>
  <c r="V10" i="14"/>
  <c r="V11" i="14"/>
  <c r="V12" i="14"/>
  <c r="V13" i="14"/>
  <c r="V14" i="14"/>
  <c r="V15" i="14"/>
  <c r="V16" i="14"/>
  <c r="V17" i="14"/>
  <c r="V18" i="14"/>
  <c r="V19" i="14"/>
  <c r="V20" i="14"/>
  <c r="V21" i="14"/>
  <c r="V4" i="14"/>
  <c r="H5" i="18" l="1"/>
  <c r="U7" i="16"/>
  <c r="U6" i="16"/>
  <c r="U5" i="16"/>
  <c r="U4" i="16"/>
  <c r="H38" i="18"/>
  <c r="H34" i="18"/>
  <c r="H29" i="18"/>
  <c r="H28" i="18"/>
  <c r="H8" i="18"/>
  <c r="U7" i="14" s="1"/>
  <c r="X7" i="14" s="1"/>
  <c r="H7" i="18"/>
  <c r="U6" i="14" s="1"/>
  <c r="X6" i="14" s="1"/>
  <c r="H20" i="18"/>
  <c r="U21" i="14" s="1"/>
  <c r="X21" i="14" s="1"/>
  <c r="H19" i="18"/>
  <c r="U20" i="14" s="1"/>
  <c r="X20" i="14" s="1"/>
  <c r="H14" i="18"/>
  <c r="U15" i="14" s="1"/>
  <c r="X15" i="14" s="1"/>
  <c r="H13" i="18"/>
  <c r="U14" i="14" s="1"/>
  <c r="X14" i="14" s="1"/>
  <c r="H16" i="18"/>
  <c r="U17" i="14" s="1"/>
  <c r="X17" i="14" s="1"/>
  <c r="U4" i="14" l="1"/>
  <c r="X4" i="14" s="1"/>
  <c r="H24" i="18"/>
  <c r="A5" i="14" l="1"/>
  <c r="A6" i="14" s="1"/>
  <c r="A7" i="14" s="1"/>
  <c r="A8" i="14" s="1"/>
  <c r="A9" i="14" s="1"/>
  <c r="A10" i="14" s="1"/>
  <c r="A11" i="14" s="1"/>
  <c r="A12" i="14" s="1"/>
  <c r="A13" i="14" s="1"/>
  <c r="A14" i="14" s="1"/>
  <c r="A15" i="14" s="1"/>
  <c r="A16" i="14" s="1"/>
  <c r="A17" i="14" s="1"/>
  <c r="A18" i="14" s="1"/>
  <c r="A19" i="14" s="1"/>
  <c r="A20" i="14" s="1"/>
  <c r="A21" i="14" s="1"/>
  <c r="H39" i="18" l="1"/>
  <c r="H48" i="18" s="1"/>
  <c r="G39" i="18"/>
  <c r="G48" i="18" s="1"/>
  <c r="H35" i="18"/>
  <c r="H47" i="18" s="1"/>
  <c r="G35" i="18"/>
  <c r="G47" i="18" s="1"/>
  <c r="H30" i="18"/>
  <c r="H46" i="18" s="1"/>
  <c r="G30" i="18"/>
  <c r="G46" i="18" s="1"/>
  <c r="H45" i="18"/>
  <c r="G45" i="18"/>
  <c r="G49" i="18" l="1"/>
  <c r="G50" i="18" s="1"/>
  <c r="H49" i="18"/>
  <c r="H50" i="18" s="1"/>
  <c r="X79" i="10" l="1"/>
  <c r="W79" i="10"/>
  <c r="U79" i="10"/>
  <c r="V75" i="10"/>
  <c r="V69" i="10"/>
  <c r="X63" i="10"/>
  <c r="W63" i="10"/>
  <c r="U63" i="10"/>
  <c r="V54" i="10"/>
  <c r="V35" i="10"/>
  <c r="V12" i="10"/>
  <c r="V79" i="10" l="1"/>
  <c r="V63" i="10"/>
  <c r="S13" i="6" l="1"/>
  <c r="Q13" i="6"/>
  <c r="R13" i="6"/>
  <c r="S12" i="6"/>
  <c r="R12" i="6"/>
  <c r="Q12" i="6"/>
  <c r="S11" i="6"/>
  <c r="R11" i="6"/>
  <c r="Q11" i="6"/>
  <c r="S10" i="6"/>
  <c r="R10" i="6"/>
  <c r="Q10" i="6"/>
  <c r="S9" i="6"/>
  <c r="R9" i="6"/>
  <c r="Q9" i="6"/>
  <c r="S8" i="6"/>
  <c r="R8" i="6"/>
  <c r="Q8" i="6"/>
  <c r="S7" i="6"/>
  <c r="R7" i="6"/>
  <c r="S6" i="6"/>
  <c r="R6" i="6"/>
  <c r="T17" i="6"/>
  <c r="T16" i="6"/>
  <c r="T15" i="6"/>
  <c r="T14" i="6"/>
  <c r="S5" i="6"/>
  <c r="R5" i="6"/>
  <c r="T4" i="6"/>
  <c r="R19" i="6" l="1"/>
  <c r="S19" i="6"/>
  <c r="T10" i="6"/>
  <c r="T13" i="6"/>
  <c r="T12" i="6"/>
  <c r="T11" i="6"/>
  <c r="T9" i="6"/>
  <c r="T8" i="6"/>
  <c r="T7" i="6"/>
  <c r="T6" i="6"/>
  <c r="T5" i="6" l="1"/>
  <c r="T1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Enrique Jimenez Guacaneme</author>
    <author>Claudia Patricia Carvajal Diosa</author>
    <author>Dorian Alberto Muñoz Rodas</author>
    <author>cpcarvajal</author>
    <author>TOSHIBA</author>
  </authors>
  <commentList>
    <comment ref="B8" authorId="0" shapeId="0" xr:uid="{D7AC01B9-2034-4590-9C29-16E7DBB3B7B0}">
      <text>
        <r>
          <rPr>
            <b/>
            <sz val="11"/>
            <color indexed="81"/>
            <rFont val="Tahoma"/>
            <family val="2"/>
          </rPr>
          <t>OAP-MADS: Anote el nombre completo del Instituto de Investigación Ambiental</t>
        </r>
      </text>
    </comment>
    <comment ref="B9" authorId="0" shapeId="0" xr:uid="{01786F6B-26A2-437D-8AB5-95B2DBBE2207}">
      <text>
        <r>
          <rPr>
            <b/>
            <sz val="11"/>
            <color indexed="81"/>
            <rFont val="Tahoma"/>
            <family val="2"/>
          </rPr>
          <t>OAP-MADS: El nombre debe coincidir con el titulo del proyecto registrado en el SUIFP.</t>
        </r>
        <r>
          <rPr>
            <sz val="9"/>
            <color indexed="81"/>
            <rFont val="Tahoma"/>
            <family val="2"/>
          </rPr>
          <t xml:space="preserve">
</t>
        </r>
      </text>
    </comment>
    <comment ref="B10" authorId="1" shapeId="0" xr:uid="{E7F1AB00-5745-40B8-B3BD-F7669B1FE977}">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D11" authorId="2" shapeId="0" xr:uid="{02649F3B-0043-4605-82BD-C01AD88D8916}">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2" authorId="0" shapeId="0" xr:uid="{32E19411-359C-43C3-A8A4-8C82D9CC1D01}">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12" authorId="0" shapeId="0" xr:uid="{7F0780F7-B9E7-404E-9A9C-0AC6C100D59A}">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12" authorId="0" shapeId="0" xr:uid="{980E5BBF-0165-4F80-9059-CD67627C78CD}">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12" authorId="0" shapeId="0" xr:uid="{5CC6E234-4444-4770-A6DA-EA12136540E4}">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12" authorId="0" shapeId="0" xr:uid="{8088F66E-E371-47BB-BFD2-35CE664A1A33}">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12" authorId="3" shapeId="0" xr:uid="{8309F830-F975-414C-8FAC-74684C940622}">
      <text>
        <r>
          <rPr>
            <b/>
            <sz val="11"/>
            <color indexed="81"/>
            <rFont val="Tahoma"/>
            <family val="2"/>
          </rPr>
          <t>OAP - MADS:
Identifique cual es el producto que le permite alcanzar el objetivo específico.</t>
        </r>
        <r>
          <rPr>
            <sz val="9"/>
            <color indexed="81"/>
            <rFont val="Tahoma"/>
            <family val="2"/>
          </rPr>
          <t xml:space="preserve">
 </t>
        </r>
      </text>
    </comment>
    <comment ref="H12" authorId="3" shapeId="0" xr:uid="{981B088A-5AD4-4DD8-8B02-7433E63D3A84}">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12" authorId="3" shapeId="0" xr:uid="{F6036BD3-013C-4872-8124-099524644576}">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12" authorId="0" shapeId="0" xr:uid="{D0B46952-D817-4C21-974E-F079011E0373}">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12" authorId="4" shapeId="0" xr:uid="{E489F758-C2F7-4F89-A0B3-18FD989977EA}">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12" authorId="0" shapeId="0" xr:uid="{10A96AF2-C659-478F-B079-7FEC74D80FBB}">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12" authorId="2" shapeId="0" xr:uid="{191261FF-1EA6-4C2F-A061-104F2B185EAA}">
      <text>
        <r>
          <rPr>
            <sz val="9"/>
            <color indexed="81"/>
            <rFont val="Tahoma"/>
            <family val="2"/>
          </rPr>
          <t xml:space="preserve">
DESCRIBA EL PORCENTAJE DE AVANCE ESTIMADO RELACIONADO CON LOS SUBPRODUCTOS A ENTREGAR EN ESTE TRIMESTRE. 
DEBE SER ACUMULADO HASTA LLEGAR AL 100%
</t>
        </r>
      </text>
    </comment>
    <comment ref="O12" authorId="2" shapeId="0" xr:uid="{2723904F-F745-4B6F-845E-808D53A1F29F}">
      <text>
        <r>
          <rPr>
            <sz val="9"/>
            <color indexed="81"/>
            <rFont val="Tahoma"/>
            <family val="2"/>
          </rPr>
          <t xml:space="preserve">DESCRIBA EL PORCENTA JE DE AVANCE ESTIMADO RELACIONADO CON LOS SUBPRODUCTOS A ENTREGAR EN ESTE TRIMESTRE. DEBE SER ACUMULADO HASTA LLEGAR AL 100%
</t>
        </r>
      </text>
    </comment>
    <comment ref="P12" authorId="2" shapeId="0" xr:uid="{6F1D680E-CD76-48CE-B4A2-F1B79F8B176C}">
      <text>
        <r>
          <rPr>
            <sz val="9"/>
            <color indexed="81"/>
            <rFont val="Tahoma"/>
            <family val="2"/>
          </rPr>
          <t xml:space="preserve">DESCRIBA EL PORCENTA JE DE AVANCE ESTIMADO RELACIONADO CON LOS SUBPRODUCTOS A ENTREGAR EN ESTE TRIMESTRE. DEBE SER ACUMULADO HASTA LLEGAR AL 100%
</t>
        </r>
      </text>
    </comment>
    <comment ref="Q12" authorId="2" shapeId="0" xr:uid="{ABBFE4DF-2A1D-465D-A4BC-734A0746E42B}">
      <text>
        <r>
          <rPr>
            <sz val="9"/>
            <color indexed="81"/>
            <rFont val="Tahoma"/>
            <family val="2"/>
          </rPr>
          <t xml:space="preserve">DESCRIBA EL PORCENTA JE DE AVANCE ESTIMADO RELACIONADO CON LOS SUBPRODUCTOS A ENTREGAR EN ESTE TRIMESTRE. DEBE SER ACUMULADO HASTA LLEGAR AL 100%
</t>
        </r>
      </text>
    </comment>
    <comment ref="T12" authorId="4" shapeId="0" xr:uid="{0272BF1B-FDFB-4EE1-BF1B-0E664999DB44}">
      <text>
        <r>
          <rPr>
            <b/>
            <sz val="9"/>
            <color indexed="81"/>
            <rFont val="Tahoma"/>
            <family val="2"/>
          </rPr>
          <t>OAP MADS:</t>
        </r>
        <r>
          <rPr>
            <sz val="9"/>
            <color indexed="81"/>
            <rFont val="Tahoma"/>
            <family val="2"/>
          </rPr>
          <t xml:space="preserve">
Valor del presupuesto programado para la actividad en el trimestre (ACUMULADO)</t>
        </r>
      </text>
    </comment>
    <comment ref="Z12" authorId="0" shapeId="0" xr:uid="{CBF4B26B-2DC6-4310-BCE2-EB52BACF411E}">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12" authorId="2" shapeId="0" xr:uid="{2DFCE2C9-88AC-4CF9-BB4D-379BA9493531}">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2" authorId="2" shapeId="0" xr:uid="{4A6ECACE-DCF3-4229-9875-E592960A1D8F}">
      <text>
        <r>
          <rPr>
            <b/>
            <sz val="9"/>
            <color indexed="81"/>
            <rFont val="Tahoma"/>
            <family val="2"/>
          </rPr>
          <t>Porcentaje acumulado total de la contribución de cada actividad a la consecución del objetivo</t>
        </r>
      </text>
    </comment>
    <comment ref="AC12" authorId="2" shapeId="0" xr:uid="{423B9E67-83CF-41BB-8E89-E95DE97D324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R13" authorId="0" shapeId="0" xr:uid="{72AEBD85-D700-4426-89B1-0F8F8AD9FABA}">
      <text>
        <r>
          <rPr>
            <sz val="11"/>
            <color indexed="81"/>
            <rFont val="Tahoma"/>
            <family val="2"/>
          </rPr>
          <t>OAP-MADS: Se identifica el valor por cada una de las actividades.</t>
        </r>
      </text>
    </comment>
    <comment ref="S13" authorId="0" shapeId="0" xr:uid="{00E7B33F-4781-4965-84FE-648FE9EE6DF0}">
      <text>
        <r>
          <rPr>
            <sz val="11"/>
            <color indexed="81"/>
            <rFont val="Tahoma"/>
            <family val="2"/>
          </rPr>
          <t>OAP-MADS: Se identifica el valor por cada objetivo- sumatoria de los valores de cada una de las actividades que correspondan al objetivo.</t>
        </r>
      </text>
    </comment>
    <comment ref="X13" authorId="0" shapeId="0" xr:uid="{3E8E1057-E936-4AAF-ADCC-6F4C0F3E2535}">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13" authorId="0" shapeId="0" xr:uid="{5F74ED05-7CAB-48BC-BABF-8A1802B9D16D}">
      <text>
        <r>
          <rPr>
            <sz val="11"/>
            <color indexed="81"/>
            <rFont val="Tahoma"/>
            <family val="2"/>
          </rPr>
          <t>OAP-MADS: Escribir el valor realmente pagado por los anticipos, productos o servicios recibidos</t>
        </r>
        <r>
          <rPr>
            <sz val="9"/>
            <color indexed="81"/>
            <rFont val="Tahoma"/>
            <family val="2"/>
          </rPr>
          <t xml:space="preserve">
</t>
        </r>
      </text>
    </comment>
    <comment ref="B24" authorId="0" shapeId="0" xr:uid="{62152989-6596-4E0D-99A2-3BBBA08086A9}">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24" authorId="0" shapeId="0" xr:uid="{B1E703BE-D58F-4DC6-A6B6-DC52768952DB}">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24" authorId="0" shapeId="0" xr:uid="{AE55609B-A5A1-430A-91E8-14DE0BA261C9}">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24" authorId="0" shapeId="0" xr:uid="{1FB9DD3E-EDD7-4A3F-95E8-85238D97BD1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24" authorId="0" shapeId="0" xr:uid="{9935DCF4-2897-4ED0-A6D0-0E2C4930AA0A}">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24" authorId="3" shapeId="0" xr:uid="{9CFF91C0-F133-43F8-8850-AD2899330A80}">
      <text>
        <r>
          <rPr>
            <b/>
            <sz val="11"/>
            <color indexed="81"/>
            <rFont val="Tahoma"/>
            <family val="2"/>
          </rPr>
          <t>OAP - MADS:
Identifique cual es el producto que le permite alcanzar el objetivo específico.</t>
        </r>
        <r>
          <rPr>
            <sz val="9"/>
            <color indexed="81"/>
            <rFont val="Tahoma"/>
            <family val="2"/>
          </rPr>
          <t xml:space="preserve">
 </t>
        </r>
      </text>
    </comment>
    <comment ref="H24" authorId="3" shapeId="0" xr:uid="{BFB44AEF-BA4E-4B88-90E3-3D37470D2E0A}">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24" authorId="3" shapeId="0" xr:uid="{7AAC2D52-2898-4E3B-924A-377E8EA5B62C}">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24" authorId="0" shapeId="0" xr:uid="{FD69DD14-BEE0-4BE2-8267-71DD7A2D17D7}">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24" authorId="4" shapeId="0" xr:uid="{E0BC2E4A-B817-4423-AB2E-68D6926EB7A3}">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24" authorId="0" shapeId="0" xr:uid="{628C0634-D92F-459C-AA42-12E1646F4EE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24" authorId="2" shapeId="0" xr:uid="{16309219-7F36-4270-9288-B7334D27CE83}">
      <text>
        <r>
          <rPr>
            <sz val="9"/>
            <color indexed="81"/>
            <rFont val="Tahoma"/>
            <family val="2"/>
          </rPr>
          <t xml:space="preserve">
DESCRIBA EL PORCENTAJE DE AVANCE ESTIMADO RELACIONADO CON LOS SUBPRODUCTOS A ENTREGAR EN ESTE TRIMESTRE. 
DEBE SER ACUMULADO HASTA LLEGAR AL 100%
</t>
        </r>
      </text>
    </comment>
    <comment ref="O24" authorId="2" shapeId="0" xr:uid="{F4044405-234F-4F85-AF04-1F9E1CF6BF73}">
      <text>
        <r>
          <rPr>
            <sz val="9"/>
            <color indexed="81"/>
            <rFont val="Tahoma"/>
            <family val="2"/>
          </rPr>
          <t xml:space="preserve">DESCRIBA EL PORCENTA JE DE AVANCE ESTIMADO RELACIONADO CON LOS SUBPRODUCTOS A ENTREGAR EN ESTE TRIMESTRE. DEBE SER ACUMULADO HASTA LLEGAR AL 100%
</t>
        </r>
      </text>
    </comment>
    <comment ref="P24" authorId="2" shapeId="0" xr:uid="{D4543C4B-D2D7-4EA2-936A-E7EBD7CDCEED}">
      <text>
        <r>
          <rPr>
            <sz val="9"/>
            <color indexed="81"/>
            <rFont val="Tahoma"/>
            <family val="2"/>
          </rPr>
          <t xml:space="preserve">DESCRIBA EL PORCENTA JE DE AVANCE ESTIMADO RELACIONADO CON LOS SUBPRODUCTOS A ENTREGAR EN ESTE TRIMESTRE. DEBE SER ACUMULADO HASTA LLEGAR AL 100%
</t>
        </r>
      </text>
    </comment>
    <comment ref="Q24" authorId="2" shapeId="0" xr:uid="{3B685270-BE79-4721-B246-AB9B8133DA2C}">
      <text>
        <r>
          <rPr>
            <sz val="9"/>
            <color indexed="81"/>
            <rFont val="Tahoma"/>
            <family val="2"/>
          </rPr>
          <t xml:space="preserve">DESCRIBA EL PORCENTA JE DE AVANCE ESTIMADO RELACIONADO CON LOS SUBPRODUCTOS A ENTREGAR EN ESTE TRIMESTRE. DEBE SER ACUMULADO HASTA LLEGAR AL 100%
</t>
        </r>
      </text>
    </comment>
    <comment ref="T24" authorId="4" shapeId="0" xr:uid="{CADD87CE-A648-49F9-98A4-CA28B32905D4}">
      <text>
        <r>
          <rPr>
            <b/>
            <sz val="9"/>
            <color indexed="81"/>
            <rFont val="Tahoma"/>
            <family val="2"/>
          </rPr>
          <t>OAP MADS:</t>
        </r>
        <r>
          <rPr>
            <sz val="9"/>
            <color indexed="81"/>
            <rFont val="Tahoma"/>
            <family val="2"/>
          </rPr>
          <t xml:space="preserve">
Valor del presupuesto programado para la actividad en el trimestre (ACUMULADO)</t>
        </r>
      </text>
    </comment>
    <comment ref="Z24" authorId="0" shapeId="0" xr:uid="{62154093-BAFD-4286-A4AB-2564DDF3FF49}">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24" authorId="2" shapeId="0" xr:uid="{83D90E8C-6B78-4256-8DDD-5FE9E29BBABA}">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24" authorId="2" shapeId="0" xr:uid="{304A6282-6894-4048-A49A-BC7BBD4801BF}">
      <text>
        <r>
          <rPr>
            <b/>
            <sz val="9"/>
            <color indexed="81"/>
            <rFont val="Tahoma"/>
            <family val="2"/>
          </rPr>
          <t>Porcentaje acumulado total de la contribución de cada actividad a la consecución del objetivo</t>
        </r>
      </text>
    </comment>
    <comment ref="AC24" authorId="2" shapeId="0" xr:uid="{F961B248-76CC-4233-ACB5-E57B39C7AF89}">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24" authorId="2" shapeId="0" xr:uid="{1E8961C4-89CA-4B3C-BE30-9FAF27F7122A}">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25" authorId="0" shapeId="0" xr:uid="{8024C117-B0CC-4C92-864C-A6682C28B3F0}">
      <text>
        <r>
          <rPr>
            <sz val="11"/>
            <color indexed="81"/>
            <rFont val="Tahoma"/>
            <family val="2"/>
          </rPr>
          <t>OAP-MADS: Se identifica el valor por cada una de las actividades.</t>
        </r>
      </text>
    </comment>
    <comment ref="S25" authorId="0" shapeId="0" xr:uid="{E4D361C3-97BC-4EC3-A103-CACC650D58A8}">
      <text>
        <r>
          <rPr>
            <sz val="11"/>
            <color indexed="81"/>
            <rFont val="Tahoma"/>
            <family val="2"/>
          </rPr>
          <t>OAP-MADS: Se identifica el valor por cada objetivo- sumatoria de los valores de cada una de las actividades que correspondan al objetivo.</t>
        </r>
      </text>
    </comment>
    <comment ref="X25" authorId="0" shapeId="0" xr:uid="{2FC85CFD-FF89-4268-B555-DF326F3B49EC}">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25" authorId="0" shapeId="0" xr:uid="{942D7136-1AEF-4858-B148-98AD05E02CA5}">
      <text>
        <r>
          <rPr>
            <sz val="11"/>
            <color indexed="81"/>
            <rFont val="Tahoma"/>
            <family val="2"/>
          </rPr>
          <t>OPA-MADS: Escribir el valor realmente pagado por los anticipos, productos o servicios recibidos</t>
        </r>
        <r>
          <rPr>
            <sz val="9"/>
            <color indexed="81"/>
            <rFont val="Tahoma"/>
            <family val="2"/>
          </rPr>
          <t xml:space="preserve">
</t>
        </r>
      </text>
    </comment>
    <comment ref="B34" authorId="0" shapeId="0" xr:uid="{28B7B8D0-DCC3-43A2-B700-ED66AE2D1013}">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34" authorId="0" shapeId="0" xr:uid="{12FE92A5-8D42-4DF3-BA72-8360361427E5}">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34" authorId="0" shapeId="0" xr:uid="{13CC9DE2-6C61-4537-AA4B-A4C6066CEA9D}">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34" authorId="0" shapeId="0" xr:uid="{7366E109-7C8D-4DEF-A9AC-A8213FA5053E}">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34" authorId="0" shapeId="0" xr:uid="{D2AE3072-B97D-49F3-ADC9-EA20CA8D6243}">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34" authorId="3" shapeId="0" xr:uid="{21DED9E2-C6E4-448B-95BD-5B602EF0E5B8}">
      <text>
        <r>
          <rPr>
            <b/>
            <sz val="11"/>
            <color indexed="81"/>
            <rFont val="Tahoma"/>
            <family val="2"/>
          </rPr>
          <t>OAP - MADS:
Identifique cual es el producto que le permite alcanzar el objetivo específico.</t>
        </r>
        <r>
          <rPr>
            <sz val="9"/>
            <color indexed="81"/>
            <rFont val="Tahoma"/>
            <family val="2"/>
          </rPr>
          <t xml:space="preserve">
 </t>
        </r>
      </text>
    </comment>
    <comment ref="H34" authorId="3" shapeId="0" xr:uid="{D2BAAB7E-9CB1-40F4-84D5-653ADF37D01F}">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34" authorId="3" shapeId="0" xr:uid="{F2BD3BAD-2849-4EA4-8EB9-D511A487B724}">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34" authorId="0" shapeId="0" xr:uid="{B30D305B-DF70-4798-A7F9-D2B6259C4E54}">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34" authorId="4" shapeId="0" xr:uid="{2594C1FD-1BF3-4936-88D6-F74DFC4EF2A7}">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34" authorId="0" shapeId="0" xr:uid="{798652AB-27D1-49FA-9A5D-5A52BF4CE606}">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34" authorId="2" shapeId="0" xr:uid="{FD0942DC-C51F-4DFA-A422-09C9C32C039C}">
      <text>
        <r>
          <rPr>
            <sz val="9"/>
            <color indexed="81"/>
            <rFont val="Tahoma"/>
            <family val="2"/>
          </rPr>
          <t xml:space="preserve">
DESCRIBA EL PORCENTAJE DE AVANCE ESTIMADO RELACIONADO CON LOS SUBPRODUCTOS A ENTREGAR EN ESTE TRIMESTRE. 
DEBE SER ACUMULADO HASTA LLEGAR AL 100%
</t>
        </r>
      </text>
    </comment>
    <comment ref="O34" authorId="2" shapeId="0" xr:uid="{995E2086-9BED-4395-B046-B326D7B388BC}">
      <text>
        <r>
          <rPr>
            <sz val="9"/>
            <color indexed="81"/>
            <rFont val="Tahoma"/>
            <family val="2"/>
          </rPr>
          <t xml:space="preserve">DESCRIBA EL PORCENTA JE DE AVANCE ESTIMADO RELACIONADO CON LOS SUBPRODUCTOS A ENTREGAR EN ESTE TRIMESTRE. DEBE SER ACUMULADO HASTA LLEGAR AL 100%
</t>
        </r>
      </text>
    </comment>
    <comment ref="P34" authorId="2" shapeId="0" xr:uid="{4740541E-F1F3-4767-B711-148ADDC5A7C6}">
      <text>
        <r>
          <rPr>
            <sz val="9"/>
            <color indexed="81"/>
            <rFont val="Tahoma"/>
            <family val="2"/>
          </rPr>
          <t xml:space="preserve">DESCRIBA EL PORCENTA JE DE AVANCE ESTIMADO RELACIONADO CON LOS SUBPRODUCTOS A ENTREGAR EN ESTE TRIMESTRE. DEBE SER ACUMULADO HASTA LLEGAR AL 100%
</t>
        </r>
      </text>
    </comment>
    <comment ref="Q34" authorId="2" shapeId="0" xr:uid="{48017955-1866-48EA-9802-A4C7810BDF90}">
      <text>
        <r>
          <rPr>
            <sz val="9"/>
            <color indexed="81"/>
            <rFont val="Tahoma"/>
            <family val="2"/>
          </rPr>
          <t xml:space="preserve">DESCRIBA EL PORCENTA JE DE AVANCE ESTIMADO RELACIONADO CON LOS SUBPRODUCTOS A ENTREGAR EN ESTE TRIMESTRE. DEBE SER ACUMULADO HASTA LLEGAR AL 100%
</t>
        </r>
      </text>
    </comment>
    <comment ref="T34" authorId="4" shapeId="0" xr:uid="{A4993B54-8881-4A0E-85E1-2A21679A4395}">
      <text>
        <r>
          <rPr>
            <b/>
            <sz val="9"/>
            <color indexed="81"/>
            <rFont val="Tahoma"/>
            <family val="2"/>
          </rPr>
          <t>OAP MADS:</t>
        </r>
        <r>
          <rPr>
            <sz val="9"/>
            <color indexed="81"/>
            <rFont val="Tahoma"/>
            <family val="2"/>
          </rPr>
          <t xml:space="preserve">
Valor del presupuesto programado para la actividad en el trimestre (ACUMULADO)</t>
        </r>
      </text>
    </comment>
    <comment ref="Z34" authorId="0" shapeId="0" xr:uid="{9107B5D2-DDB0-4B3E-9099-8C9BC3DAB7B9}">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34" authorId="2" shapeId="0" xr:uid="{D5CDBC49-24AF-4890-B791-8D4EAB2F3D62}">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4" authorId="2" shapeId="0" xr:uid="{02CD5F28-CCCA-4375-BB26-CBDA9268FAC2}">
      <text>
        <r>
          <rPr>
            <b/>
            <sz val="9"/>
            <color indexed="81"/>
            <rFont val="Tahoma"/>
            <family val="2"/>
          </rPr>
          <t>Porcentaje acumulado total de la contribución de cada actividad a la consecución del objetivo</t>
        </r>
      </text>
    </comment>
    <comment ref="AC34" authorId="2" shapeId="0" xr:uid="{2F08A8EC-7D94-4C6E-AB48-D5BF5BD58426}">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34" authorId="2" shapeId="0" xr:uid="{25BB8D22-A69B-462B-A9C7-42349101BBD6}">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35" authorId="0" shapeId="0" xr:uid="{6CC541D9-8E74-4C2F-9264-875A578F4514}">
      <text>
        <r>
          <rPr>
            <sz val="11"/>
            <color indexed="81"/>
            <rFont val="Tahoma"/>
            <family val="2"/>
          </rPr>
          <t>OAP-MADS: Se identifica el valor por cada una de las actividades.</t>
        </r>
      </text>
    </comment>
    <comment ref="S35" authorId="0" shapeId="0" xr:uid="{3C9B540D-3A01-4229-B8D7-BCA2181F2D18}">
      <text>
        <r>
          <rPr>
            <sz val="11"/>
            <color indexed="81"/>
            <rFont val="Tahoma"/>
            <family val="2"/>
          </rPr>
          <t>OAP-MADS: Se identifica el valor por cada objetivo- sumatoria de los valores de cada una de las actividades que correspondan al objetivo.</t>
        </r>
      </text>
    </comment>
    <comment ref="X35" authorId="0" shapeId="0" xr:uid="{4AE9B91A-D2DE-4BC5-A3CC-25DB10607221}">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35" authorId="0" shapeId="0" xr:uid="{9B968028-6122-4A83-A988-877411B9A311}">
      <text>
        <r>
          <rPr>
            <sz val="11"/>
            <color indexed="81"/>
            <rFont val="Tahoma"/>
            <family val="2"/>
          </rPr>
          <t>OPA-MADS: Escribir el valor realmente pagado por los anticipos, productos o servicios recibidos</t>
        </r>
        <r>
          <rPr>
            <sz val="9"/>
            <color indexed="81"/>
            <rFont val="Tahoma"/>
            <family val="2"/>
          </rPr>
          <t xml:space="preserve">
</t>
        </r>
      </text>
    </comment>
    <comment ref="B46" authorId="0" shapeId="0" xr:uid="{6B4EF1C5-8E38-4D90-8E3B-945D0587AB13}">
      <text>
        <r>
          <rPr>
            <b/>
            <sz val="11"/>
            <color indexed="81"/>
            <rFont val="Tahoma"/>
            <family val="2"/>
          </rPr>
          <t>OAP-MADS: El nombre debe coincidir con el titulo del proyecto registrado en el SUIFP.</t>
        </r>
        <r>
          <rPr>
            <sz val="9"/>
            <color indexed="81"/>
            <rFont val="Tahoma"/>
            <family val="2"/>
          </rPr>
          <t xml:space="preserve">
</t>
        </r>
      </text>
    </comment>
    <comment ref="B47" authorId="1" shapeId="0" xr:uid="{1DE9C774-10FC-4AA9-A222-631800D320F4}">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D48" authorId="2" shapeId="0" xr:uid="{1AE2F20B-3FE9-40C4-A465-E959B49D3659}">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49" authorId="0" shapeId="0" xr:uid="{EFEC3909-9BDB-493F-8DC1-35B8DF6ADF03}">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49" authorId="0" shapeId="0" xr:uid="{D9FFE4D8-98E3-46A3-8E10-805BAECBD8EA}">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49" authorId="0" shapeId="0" xr:uid="{C4A8E8FC-2149-4E39-84A1-45D0BE96E6E4}">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49" authorId="0" shapeId="0" xr:uid="{6297216D-6A04-497F-B138-17B275BE5332}">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49" authorId="0" shapeId="0" xr:uid="{282F8351-DE35-440F-A54A-98070E877F46}">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49" authorId="3" shapeId="0" xr:uid="{3F72977E-5317-4A49-A6E6-417BEBB3B325}">
      <text>
        <r>
          <rPr>
            <b/>
            <sz val="11"/>
            <color indexed="81"/>
            <rFont val="Tahoma"/>
            <family val="2"/>
          </rPr>
          <t>OAP - MADS:
Identifique cual es el producto que le permite alcanzar el objetivo específico.</t>
        </r>
        <r>
          <rPr>
            <sz val="9"/>
            <color indexed="81"/>
            <rFont val="Tahoma"/>
            <family val="2"/>
          </rPr>
          <t xml:space="preserve">
 </t>
        </r>
      </text>
    </comment>
    <comment ref="H49" authorId="3" shapeId="0" xr:uid="{19294558-A380-45C3-A11E-2B5382A633D9}">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49" authorId="3" shapeId="0" xr:uid="{FF1BFC3A-9BD2-41CE-8341-C0F1FDE9571E}">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49" authorId="0" shapeId="0" xr:uid="{B623CD92-835C-425E-A4FD-EBD7A3C5B5B5}">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49" authorId="4" shapeId="0" xr:uid="{013C5FC7-0B37-4599-9802-DF565CD5FCA3}">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49" authorId="0" shapeId="0" xr:uid="{91A158E8-0B94-496E-8838-6E30D96C49F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49" authorId="2" shapeId="0" xr:uid="{3A7AEB95-6A6B-4180-815F-79A1F51D38A7}">
      <text>
        <r>
          <rPr>
            <sz val="9"/>
            <color indexed="81"/>
            <rFont val="Tahoma"/>
            <family val="2"/>
          </rPr>
          <t xml:space="preserve">
DESCRIBA EL PORCENTAJE DE AVANCE ESTIMADO RELACIONADO CON LOS SUBPRODUCTOS A ENTREGAR EN ESTE TRIMESTRE. 
DEBE SER ACUMULADO HASTA LLEGAR AL 100%
</t>
        </r>
      </text>
    </comment>
    <comment ref="O49" authorId="2" shapeId="0" xr:uid="{C223FE24-0845-4579-99C4-564ED5128B0E}">
      <text>
        <r>
          <rPr>
            <sz val="9"/>
            <color indexed="81"/>
            <rFont val="Tahoma"/>
            <family val="2"/>
          </rPr>
          <t xml:space="preserve">DESCRIBA EL PORCENTA JE DE AVANCE ESTIMADO RELACIONADO CON LOS SUBPRODUCTOS A ENTREGAR EN ESTE TRIMESTRE. DEBE SER ACUMULADO HASTA LLEGAR AL 100%
</t>
        </r>
      </text>
    </comment>
    <comment ref="P49" authorId="2" shapeId="0" xr:uid="{64308E79-1880-4F94-ADDE-3D750846C462}">
      <text>
        <r>
          <rPr>
            <sz val="9"/>
            <color indexed="81"/>
            <rFont val="Tahoma"/>
            <family val="2"/>
          </rPr>
          <t xml:space="preserve">DESCRIBA EL PORCENTA JE DE AVANCE ESTIMADO RELACIONADO CON LOS SUBPRODUCTOS A ENTREGAR EN ESTE TRIMESTRE. DEBE SER ACUMULADO HASTA LLEGAR AL 100%
</t>
        </r>
      </text>
    </comment>
    <comment ref="Q49" authorId="2" shapeId="0" xr:uid="{FDFA867B-DEC8-40A0-939E-1BB489454AAD}">
      <text>
        <r>
          <rPr>
            <sz val="9"/>
            <color indexed="81"/>
            <rFont val="Tahoma"/>
            <family val="2"/>
          </rPr>
          <t xml:space="preserve">DESCRIBA EL PORCENTA JE DE AVANCE ESTIMADO RELACIONADO CON LOS SUBPRODUCTOS A ENTREGAR EN ESTE TRIMESTRE. DEBE SER ACUMULADO HASTA LLEGAR AL 100%
</t>
        </r>
      </text>
    </comment>
    <comment ref="T49" authorId="4" shapeId="0" xr:uid="{DDCDAF19-3CBD-4A96-AFB9-2DE4D5366F54}">
      <text>
        <r>
          <rPr>
            <b/>
            <sz val="9"/>
            <color indexed="81"/>
            <rFont val="Tahoma"/>
            <family val="2"/>
          </rPr>
          <t>OAP MADS:</t>
        </r>
        <r>
          <rPr>
            <sz val="9"/>
            <color indexed="81"/>
            <rFont val="Tahoma"/>
            <family val="2"/>
          </rPr>
          <t xml:space="preserve">
Valor del presupuesto programado para la actividad en el trimestre (ACUMULADO)</t>
        </r>
      </text>
    </comment>
    <comment ref="Z49" authorId="0" shapeId="0" xr:uid="{B00AAF92-B0FB-4BDB-8613-614E6BBE538D}">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49" authorId="2" shapeId="0" xr:uid="{CB621104-A8D4-46AC-8D9A-69C24F3433E8}">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49" authorId="2" shapeId="0" xr:uid="{FBC72FBC-7EC8-48C9-AE40-527883B088DA}">
      <text>
        <r>
          <rPr>
            <b/>
            <sz val="9"/>
            <color indexed="81"/>
            <rFont val="Tahoma"/>
            <family val="2"/>
          </rPr>
          <t>Porcentaje acumulado total de la contribución de cada actividad a la consecución del objetivo</t>
        </r>
      </text>
    </comment>
    <comment ref="AC49" authorId="2" shapeId="0" xr:uid="{1F98B741-4911-4226-AB35-DDE77756EE35}">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R50" authorId="0" shapeId="0" xr:uid="{293809FD-5009-446A-9FC9-2CC658DAE5B9}">
      <text>
        <r>
          <rPr>
            <sz val="11"/>
            <color indexed="81"/>
            <rFont val="Tahoma"/>
            <family val="2"/>
          </rPr>
          <t>OAP-MADS: Se identifica el valor por cada una de las actividades.</t>
        </r>
      </text>
    </comment>
    <comment ref="S50" authorId="0" shapeId="0" xr:uid="{6CC547DA-0759-4DE7-B41A-53919EE669DB}">
      <text>
        <r>
          <rPr>
            <sz val="11"/>
            <color indexed="81"/>
            <rFont val="Tahoma"/>
            <family val="2"/>
          </rPr>
          <t>OAP-MADS: Se identifica el valor por cada objetivo- sumatoria de los valores de cada una de las actividades que correspondan al objetivo.</t>
        </r>
      </text>
    </comment>
    <comment ref="X50" authorId="0" shapeId="0" xr:uid="{C56F6BBB-4017-430E-86F5-4DF3D25CA056}">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50" authorId="0" shapeId="0" xr:uid="{6D9C863E-78F1-4609-B4FB-A02B4A842749}">
      <text>
        <r>
          <rPr>
            <sz val="11"/>
            <color indexed="81"/>
            <rFont val="Tahoma"/>
            <family val="2"/>
          </rPr>
          <t>OPA-MADS: Escribir el valor realmente pagado por los anticipos, productos o servicios recibidos</t>
        </r>
        <r>
          <rPr>
            <sz val="9"/>
            <color indexed="81"/>
            <rFont val="Tahoma"/>
            <family val="2"/>
          </rPr>
          <t xml:space="preserve">
</t>
        </r>
      </text>
    </comment>
    <comment ref="B56" authorId="0" shapeId="0" xr:uid="{DDC4F023-3C25-4842-9361-C6F86210C12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56" authorId="0" shapeId="0" xr:uid="{1E4A2566-109A-4259-975E-8E07AFE972A1}">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56" authorId="0" shapeId="0" xr:uid="{F7D3A825-23A4-497C-BFFD-EA3C9954B1BE}">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56" authorId="0" shapeId="0" xr:uid="{C52DD66E-BA24-4DAE-B54F-30B124F1A6F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56" authorId="0" shapeId="0" xr:uid="{811D557D-65E8-43BA-925A-FF0736D4097C}">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56" authorId="3" shapeId="0" xr:uid="{AB66ADAA-4D4E-422D-ACA4-9A4796BFEF36}">
      <text>
        <r>
          <rPr>
            <b/>
            <sz val="11"/>
            <color indexed="81"/>
            <rFont val="Tahoma"/>
            <family val="2"/>
          </rPr>
          <t>OAP - MADS:
Identifique cual es el producto que le permite alcanzar el objetivo específico.</t>
        </r>
        <r>
          <rPr>
            <sz val="9"/>
            <color indexed="81"/>
            <rFont val="Tahoma"/>
            <family val="2"/>
          </rPr>
          <t xml:space="preserve">
 </t>
        </r>
      </text>
    </comment>
    <comment ref="H56" authorId="3" shapeId="0" xr:uid="{3586B64C-5FB7-4602-9567-84A1EB14F30C}">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56" authorId="3" shapeId="0" xr:uid="{CB8D659E-0833-4343-8409-2C7982AC6C1D}">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56" authorId="0" shapeId="0" xr:uid="{3B2890A3-7ECD-4D81-8A34-7A23791D243E}">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56" authorId="4" shapeId="0" xr:uid="{CCE601CE-2017-4520-8B8C-8BEA94943D22}">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56" authorId="0" shapeId="0" xr:uid="{41FDB8FE-1DE4-4453-8F39-55FCAE0A803E}">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56" authorId="2" shapeId="0" xr:uid="{D19CDF58-5448-43AA-A877-89BF03174455}">
      <text>
        <r>
          <rPr>
            <sz val="9"/>
            <color indexed="81"/>
            <rFont val="Tahoma"/>
            <family val="2"/>
          </rPr>
          <t xml:space="preserve">
DESCRIBA EL PORCENTAJE DE AVANCE ESTIMADO RELACIONADO CON LOS SUBPRODUCTOS A ENTREGAR EN ESTE TRIMESTRE. 
DEBE SER ACUMULADO HASTA LLEGAR AL 100%
</t>
        </r>
      </text>
    </comment>
    <comment ref="O56" authorId="2" shapeId="0" xr:uid="{B31337DB-5052-4A76-B319-F1991B7667D1}">
      <text>
        <r>
          <rPr>
            <sz val="9"/>
            <color indexed="81"/>
            <rFont val="Tahoma"/>
            <family val="2"/>
          </rPr>
          <t xml:space="preserve">DESCRIBA EL PORCENTA JE DE AVANCE ESTIMADO RELACIONADO CON LOS SUBPRODUCTOS A ENTREGAR EN ESTE TRIMESTRE. DEBE SER ACUMULADO HASTA LLEGAR AL 100%
</t>
        </r>
      </text>
    </comment>
    <comment ref="P56" authorId="2" shapeId="0" xr:uid="{83741F8E-6AEF-4430-B584-D52AD2F397F1}">
      <text>
        <r>
          <rPr>
            <sz val="9"/>
            <color indexed="81"/>
            <rFont val="Tahoma"/>
            <family val="2"/>
          </rPr>
          <t xml:space="preserve">DESCRIBA EL PORCENTA JE DE AVANCE ESTIMADO RELACIONADO CON LOS SUBPRODUCTOS A ENTREGAR EN ESTE TRIMESTRE. DEBE SER ACUMULADO HASTA LLEGAR AL 100%
</t>
        </r>
      </text>
    </comment>
    <comment ref="Q56" authorId="2" shapeId="0" xr:uid="{22E19492-9729-423E-B446-31A6B1109720}">
      <text>
        <r>
          <rPr>
            <sz val="9"/>
            <color indexed="81"/>
            <rFont val="Tahoma"/>
            <family val="2"/>
          </rPr>
          <t xml:space="preserve">DESCRIBA EL PORCENTA JE DE AVANCE ESTIMADO RELACIONADO CON LOS SUBPRODUCTOS A ENTREGAR EN ESTE TRIMESTRE. DEBE SER ACUMULADO HASTA LLEGAR AL 100%
</t>
        </r>
      </text>
    </comment>
    <comment ref="T56" authorId="4" shapeId="0" xr:uid="{8F697045-0593-4D27-8CEC-B32573A1FACC}">
      <text>
        <r>
          <rPr>
            <b/>
            <sz val="9"/>
            <color indexed="81"/>
            <rFont val="Tahoma"/>
            <family val="2"/>
          </rPr>
          <t>OAP MADS:</t>
        </r>
        <r>
          <rPr>
            <sz val="9"/>
            <color indexed="81"/>
            <rFont val="Tahoma"/>
            <family val="2"/>
          </rPr>
          <t xml:space="preserve">
Valor del presupuesto programado para la actividad en el trimestre (ACUMULADO)</t>
        </r>
      </text>
    </comment>
    <comment ref="Z56" authorId="0" shapeId="0" xr:uid="{0640D44C-8A38-43EC-86F3-DA7D5CDC3948}">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56" authorId="2" shapeId="0" xr:uid="{BEA27E77-9546-48BB-B1F3-91B5DDE7BC34}">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6" authorId="2" shapeId="0" xr:uid="{52DF95AA-ADCC-4334-B987-B66D0AF253B7}">
      <text>
        <r>
          <rPr>
            <b/>
            <sz val="9"/>
            <color indexed="81"/>
            <rFont val="Tahoma"/>
            <family val="2"/>
          </rPr>
          <t>Porcentaje acumulado total de la contribución de cada actividad a la consecución del objetivo</t>
        </r>
      </text>
    </comment>
    <comment ref="AC56" authorId="2" shapeId="0" xr:uid="{E373BE82-2850-417F-BD02-08271D7D6A26}">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56" authorId="2" shapeId="0" xr:uid="{39552F47-D074-4E7B-88C6-74ECA55E16CA}">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57" authorId="0" shapeId="0" xr:uid="{7133ED27-B98C-4410-BE7B-F9159DFF6ED1}">
      <text>
        <r>
          <rPr>
            <sz val="11"/>
            <color indexed="81"/>
            <rFont val="Tahoma"/>
            <family val="2"/>
          </rPr>
          <t>OAP-MADS: Se identifica el valor por cada una de las actividades.</t>
        </r>
      </text>
    </comment>
    <comment ref="S57" authorId="0" shapeId="0" xr:uid="{4C744A55-C840-4F98-AF10-7F900D4B3529}">
      <text>
        <r>
          <rPr>
            <sz val="11"/>
            <color indexed="81"/>
            <rFont val="Tahoma"/>
            <family val="2"/>
          </rPr>
          <t>OAP-MADS: Se identifica el valor por cada objetivo- sumatoria de los valores de cada una de las actividades que correspondan al objetivo.</t>
        </r>
      </text>
    </comment>
    <comment ref="X57" authorId="0" shapeId="0" xr:uid="{3342D3F0-D041-4490-8B58-430C7C22250C}">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57" authorId="0" shapeId="0" xr:uid="{95CCF182-1CA9-41F0-882E-27A60C3F33BA}">
      <text>
        <r>
          <rPr>
            <sz val="11"/>
            <color indexed="81"/>
            <rFont val="Tahoma"/>
            <family val="2"/>
          </rPr>
          <t>OPA-MADS: Escribir el valor realmente pagado por los anticipos, productos o servicios recibidos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Enrique Jimenez Guacaneme</author>
    <author>Claudia Patricia Carvajal Diosa</author>
    <author>Dorian Alberto Muñoz Rodas</author>
    <author>cpcarvajal</author>
  </authors>
  <commentList>
    <comment ref="B6" authorId="0" shapeId="0" xr:uid="{00000000-0006-0000-0400-000001000000}">
      <text>
        <r>
          <rPr>
            <b/>
            <sz val="11"/>
            <color indexed="81"/>
            <rFont val="Tahoma"/>
            <family val="2"/>
          </rPr>
          <t>OAP-MADS: Anote el nombre completo del Instituto de Investigación Ambiental</t>
        </r>
      </text>
    </comment>
    <comment ref="B7" authorId="0" shapeId="0" xr:uid="{00000000-0006-0000-0400-000002000000}">
      <text>
        <r>
          <rPr>
            <b/>
            <sz val="11"/>
            <color indexed="81"/>
            <rFont val="Tahoma"/>
            <family val="2"/>
          </rPr>
          <t>OAP-MADS: El nombre debe coincidir con el titulo del proyecto registrado en el SUIFP.</t>
        </r>
        <r>
          <rPr>
            <sz val="9"/>
            <color indexed="81"/>
            <rFont val="Tahoma"/>
            <family val="2"/>
          </rPr>
          <t xml:space="preserve">
</t>
        </r>
      </text>
    </comment>
    <comment ref="B8" authorId="1" shapeId="0" xr:uid="{00000000-0006-0000-0400-00000300000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C9" authorId="2" shapeId="0" xr:uid="{00000000-0006-0000-0400-000004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0" authorId="0" shapeId="0" xr:uid="{00000000-0006-0000-0400-000005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10" authorId="0" shapeId="0" xr:uid="{00000000-0006-0000-0400-000006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10" authorId="0" shapeId="0" xr:uid="{00000000-0006-0000-0400-000007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10" authorId="0" shapeId="0" xr:uid="{00000000-0006-0000-0400-000008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10" authorId="0" shapeId="0" xr:uid="{00000000-0006-0000-0400-000009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10" authorId="0" shapeId="0" xr:uid="{00000000-0006-0000-0400-00000A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10" authorId="3" shapeId="0" xr:uid="{00000000-0006-0000-0400-00000B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10" authorId="3" shapeId="0" xr:uid="{00000000-0006-0000-0400-00000C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10" authorId="3" shapeId="0" xr:uid="{00000000-0006-0000-0400-00000D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10" authorId="0" shapeId="0" xr:uid="{00000000-0006-0000-0400-00000E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10" authorId="2" shapeId="0" xr:uid="{00000000-0006-0000-0400-00000F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10" authorId="2" shapeId="0" xr:uid="{00000000-0006-0000-0400-000010000000}">
      <text>
        <r>
          <rPr>
            <sz val="9"/>
            <color indexed="81"/>
            <rFont val="Tahoma"/>
            <family val="2"/>
          </rPr>
          <t xml:space="preserve">
DESCRIBA EL PORCENTAJE DE AVANCE ESTIMADO RELACIONADO CON LOS SUBPRODUCTOS A ENTREGAR EN ESTE TRIMESTRE. 
DEBE SER ACUMULADO HASTA LLEGAR AL 100%
</t>
        </r>
      </text>
    </comment>
    <comment ref="O10" authorId="2" shapeId="0" xr:uid="{00000000-0006-0000-0400-000011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10" authorId="2" shapeId="0" xr:uid="{00000000-0006-0000-0400-000012000000}">
      <text>
        <r>
          <rPr>
            <sz val="9"/>
            <color indexed="81"/>
            <rFont val="Tahoma"/>
            <family val="2"/>
          </rPr>
          <t xml:space="preserve">DESCRIBA EL PORCENTA JE DE AVANCE ESTIMADO RELACIONADO CON LOS SUBPRODUCTOS A ENTREGAR EN ESTE TRIMESTRE. DEBE SER ACUMULADO HASTA LLEGAR AL 100%
</t>
        </r>
      </text>
    </comment>
    <comment ref="Q10" authorId="2" shapeId="0" xr:uid="{00000000-0006-0000-0400-000013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10" authorId="2" shapeId="0" xr:uid="{00000000-0006-0000-0400-000014000000}">
      <text>
        <r>
          <rPr>
            <sz val="9"/>
            <color indexed="81"/>
            <rFont val="Tahoma"/>
            <family val="2"/>
          </rPr>
          <t xml:space="preserve">DESCRIBA EL PORCENTA JE DE AVANCE ESTIMADO RELACIONADO CON LOS SUBPRODUCTOS A ENTREGAR EN ESTE TRIMESTRE. DEBE SER ACUMULADO HASTA LLEGAR AL 100%
</t>
        </r>
      </text>
    </comment>
    <comment ref="S10" authorId="2" shapeId="0" xr:uid="{00000000-0006-0000-0400-000015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10" authorId="2" shapeId="0" xr:uid="{00000000-0006-0000-0400-000016000000}">
      <text>
        <r>
          <rPr>
            <sz val="9"/>
            <color indexed="81"/>
            <rFont val="Tahoma"/>
            <family val="2"/>
          </rPr>
          <t xml:space="preserve">DESCRIBA EL PORCENTA JE DE AVANCE ESTIMADO RELACIONADO CON LOS SUBPRODUCTOS A ENTREGAR EN ESTE TRIMESTRE. DEBE SER ACUMULADO HASTA LLEGAR AL 100%
</t>
        </r>
      </text>
    </comment>
    <comment ref="Y10" authorId="0" shapeId="0" xr:uid="{00000000-0006-0000-0400-000017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10" authorId="2" shapeId="0" xr:uid="{00000000-0006-0000-0400-000018000000}">
      <text>
        <r>
          <rPr>
            <b/>
            <sz val="10"/>
            <color indexed="81"/>
            <rFont val="Tahoma"/>
            <family val="2"/>
          </rPr>
          <t>Reporte el % de Avance de producto considerando integralmente el reporte de los avances de gestión</t>
        </r>
      </text>
    </comment>
    <comment ref="AA10" authorId="2" shapeId="0" xr:uid="{00000000-0006-0000-0400-000019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0" authorId="2" shapeId="0" xr:uid="{00000000-0006-0000-0400-00001A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U11" authorId="0" shapeId="0" xr:uid="{00000000-0006-0000-0400-00001B000000}">
      <text>
        <r>
          <rPr>
            <sz val="11"/>
            <color indexed="81"/>
            <rFont val="Tahoma"/>
            <family val="2"/>
          </rPr>
          <t>OAP-MADS: Se identifica el valor por cada una de las actividades.</t>
        </r>
      </text>
    </comment>
    <comment ref="V11" authorId="0" shapeId="0" xr:uid="{00000000-0006-0000-0400-00001C000000}">
      <text>
        <r>
          <rPr>
            <sz val="11"/>
            <color indexed="81"/>
            <rFont val="Tahoma"/>
            <family val="2"/>
          </rPr>
          <t>OAP-MADS: Se identifica el valor por cada objetivo- sumatoria de los valores de cada una de las actividades que correspondan al objetivo.</t>
        </r>
      </text>
    </comment>
    <comment ref="W11" authorId="0" shapeId="0" xr:uid="{00000000-0006-0000-0400-00001D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11" authorId="0" shapeId="0" xr:uid="{00000000-0006-0000-0400-00001E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33" authorId="0" shapeId="0" xr:uid="{00000000-0006-0000-0400-00001F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33" authorId="0" shapeId="0" xr:uid="{00000000-0006-0000-0400-000020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33" authorId="0" shapeId="0" xr:uid="{00000000-0006-0000-0400-000021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33" authorId="0" shapeId="0" xr:uid="{00000000-0006-0000-0400-000022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33" authorId="0" shapeId="0" xr:uid="{00000000-0006-0000-0400-000023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33" authorId="0" shapeId="0" xr:uid="{00000000-0006-0000-0400-000024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33" authorId="3" shapeId="0" xr:uid="{00000000-0006-0000-0400-000025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33" authorId="3" shapeId="0" xr:uid="{00000000-0006-0000-0400-000026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33" authorId="3" shapeId="0" xr:uid="{00000000-0006-0000-0400-000027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33" authorId="0" shapeId="0" xr:uid="{00000000-0006-0000-0400-000028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33" authorId="2" shapeId="0" xr:uid="{00000000-0006-0000-0400-000029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33" authorId="2" shapeId="0" xr:uid="{00000000-0006-0000-0400-00002A000000}">
      <text>
        <r>
          <rPr>
            <sz val="9"/>
            <color indexed="81"/>
            <rFont val="Tahoma"/>
            <family val="2"/>
          </rPr>
          <t xml:space="preserve">
DESCRIBA EL PORCENTAJE DE AVANCE ESTIMADO RELACIONADO CON LOS SUBPRODUCTOS A ENTREGAR EN ESTE TRIMESTRE. 
DEBE SER ACUMULADO HASTA LLEGAR AL 100%
</t>
        </r>
      </text>
    </comment>
    <comment ref="O33" authorId="2" shapeId="0" xr:uid="{00000000-0006-0000-0400-00002B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33" authorId="2" shapeId="0" xr:uid="{00000000-0006-0000-0400-00002C000000}">
      <text>
        <r>
          <rPr>
            <sz val="9"/>
            <color indexed="81"/>
            <rFont val="Tahoma"/>
            <family val="2"/>
          </rPr>
          <t xml:space="preserve">DESCRIBA EL PORCENTA JE DE AVANCE ESTIMADO RELACIONADO CON LOS SUBPRODUCTOS A ENTREGAR EN ESTE TRIMESTRE. DEBE SER ACUMULADO HASTA LLEGAR AL 100%
</t>
        </r>
      </text>
    </comment>
    <comment ref="Q33" authorId="2" shapeId="0" xr:uid="{00000000-0006-0000-0400-00002D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33" authorId="2" shapeId="0" xr:uid="{00000000-0006-0000-0400-00002E000000}">
      <text>
        <r>
          <rPr>
            <sz val="9"/>
            <color indexed="81"/>
            <rFont val="Tahoma"/>
            <family val="2"/>
          </rPr>
          <t xml:space="preserve">DESCRIBA EL PORCENTA JE DE AVANCE ESTIMADO RELACIONADO CON LOS SUBPRODUCTOS A ENTREGAR EN ESTE TRIMESTRE. DEBE SER ACUMULADO HASTA LLEGAR AL 100%
</t>
        </r>
      </text>
    </comment>
    <comment ref="S33" authorId="2" shapeId="0" xr:uid="{00000000-0006-0000-0400-00002F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33" authorId="2" shapeId="0" xr:uid="{00000000-0006-0000-0400-000030000000}">
      <text>
        <r>
          <rPr>
            <sz val="9"/>
            <color indexed="81"/>
            <rFont val="Tahoma"/>
            <family val="2"/>
          </rPr>
          <t xml:space="preserve">DESCRIBA EL PORCENTA JE DE AVANCE ESTIMADO RELACIONADO CON LOS SUBPRODUCTOS A ENTREGAR EN ESTE TRIMESTRE. DEBE SER ACUMULADO HASTA LLEGAR AL 100%
</t>
        </r>
      </text>
    </comment>
    <comment ref="Y33" authorId="0" shapeId="0" xr:uid="{00000000-0006-0000-0400-000031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33" authorId="2" shapeId="0" xr:uid="{00000000-0006-0000-0400-000032000000}">
      <text>
        <r>
          <rPr>
            <b/>
            <sz val="10"/>
            <color indexed="81"/>
            <rFont val="Tahoma"/>
            <family val="2"/>
          </rPr>
          <t>Reporte el % de Avance de producto considerando integralmente el reporte de los avances de gestión</t>
        </r>
      </text>
    </comment>
    <comment ref="AA33" authorId="2" shapeId="0" xr:uid="{00000000-0006-0000-0400-000033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3" authorId="2" shapeId="0" xr:uid="{00000000-0006-0000-0400-000034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33" authorId="2" shapeId="0" xr:uid="{00000000-0006-0000-0400-000035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34" authorId="0" shapeId="0" xr:uid="{00000000-0006-0000-0400-000036000000}">
      <text>
        <r>
          <rPr>
            <sz val="11"/>
            <color indexed="81"/>
            <rFont val="Tahoma"/>
            <family val="2"/>
          </rPr>
          <t>OAP-MADS: Se identifica el valor por cada una de las actividades.</t>
        </r>
      </text>
    </comment>
    <comment ref="V34" authorId="0" shapeId="0" xr:uid="{00000000-0006-0000-0400-000037000000}">
      <text>
        <r>
          <rPr>
            <sz val="11"/>
            <color indexed="81"/>
            <rFont val="Tahoma"/>
            <family val="2"/>
          </rPr>
          <t>OAP-MADS: Se identifica el valor por cada objetivo- sumatoria de los valores de cada una de las actividades que correspondan al objetivo.</t>
        </r>
      </text>
    </comment>
    <comment ref="W34" authorId="0" shapeId="0" xr:uid="{00000000-0006-0000-0400-000038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34" authorId="0" shapeId="0" xr:uid="{00000000-0006-0000-0400-000039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52" authorId="0" shapeId="0" xr:uid="{00000000-0006-0000-0400-00003A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52" authorId="0" shapeId="0" xr:uid="{00000000-0006-0000-0400-00003B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52" authorId="0" shapeId="0" xr:uid="{00000000-0006-0000-0400-00003C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52" authorId="0" shapeId="0" xr:uid="{00000000-0006-0000-0400-00003D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52" authorId="0" shapeId="0" xr:uid="{00000000-0006-0000-0400-00003E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52" authorId="0" shapeId="0" xr:uid="{00000000-0006-0000-0400-00003F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52" authorId="3" shapeId="0" xr:uid="{00000000-0006-0000-0400-000040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52" authorId="3" shapeId="0" xr:uid="{00000000-0006-0000-0400-000041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52" authorId="3" shapeId="0" xr:uid="{00000000-0006-0000-0400-000042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52" authorId="0" shapeId="0" xr:uid="{00000000-0006-0000-0400-000043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52" authorId="2" shapeId="0" xr:uid="{00000000-0006-0000-0400-000044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52" authorId="2" shapeId="0" xr:uid="{00000000-0006-0000-0400-000045000000}">
      <text>
        <r>
          <rPr>
            <sz val="9"/>
            <color indexed="81"/>
            <rFont val="Tahoma"/>
            <family val="2"/>
          </rPr>
          <t xml:space="preserve">
DESCRIBA EL PORCENTAJE DE AVANCE ESTIMADO RELACIONADO CON LOS SUBPRODUCTOS A ENTREGAR EN ESTE TRIMESTRE. 
DEBE SER ACUMULADO HASTA LLEGAR AL 100%
</t>
        </r>
      </text>
    </comment>
    <comment ref="O52" authorId="2" shapeId="0" xr:uid="{00000000-0006-0000-0400-000046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52" authorId="2" shapeId="0" xr:uid="{00000000-0006-0000-0400-000047000000}">
      <text>
        <r>
          <rPr>
            <sz val="9"/>
            <color indexed="81"/>
            <rFont val="Tahoma"/>
            <family val="2"/>
          </rPr>
          <t xml:space="preserve">DESCRIBA EL PORCENTA JE DE AVANCE ESTIMADO RELACIONADO CON LOS SUBPRODUCTOS A ENTREGAR EN ESTE TRIMESTRE. DEBE SER ACUMULADO HASTA LLEGAR AL 100%
</t>
        </r>
      </text>
    </comment>
    <comment ref="Q52" authorId="2" shapeId="0" xr:uid="{00000000-0006-0000-0400-000048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52" authorId="2" shapeId="0" xr:uid="{00000000-0006-0000-0400-000049000000}">
      <text>
        <r>
          <rPr>
            <sz val="9"/>
            <color indexed="81"/>
            <rFont val="Tahoma"/>
            <family val="2"/>
          </rPr>
          <t xml:space="preserve">DESCRIBA EL PORCENTA JE DE AVANCE ESTIMADO RELACIONADO CON LOS SUBPRODUCTOS A ENTREGAR EN ESTE TRIMESTRE. DEBE SER ACUMULADO HASTA LLEGAR AL 100%
</t>
        </r>
      </text>
    </comment>
    <comment ref="S52" authorId="2" shapeId="0" xr:uid="{00000000-0006-0000-0400-00004A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52" authorId="2" shapeId="0" xr:uid="{00000000-0006-0000-0400-00004B000000}">
      <text>
        <r>
          <rPr>
            <sz val="9"/>
            <color indexed="81"/>
            <rFont val="Tahoma"/>
            <family val="2"/>
          </rPr>
          <t xml:space="preserve">DESCRIBA EL PORCENTA JE DE AVANCE ESTIMADO RELACIONADO CON LOS SUBPRODUCTOS A ENTREGAR EN ESTE TRIMESTRE. DEBE SER ACUMULADO HASTA LLEGAR AL 100%
</t>
        </r>
      </text>
    </comment>
    <comment ref="Y52" authorId="0" shapeId="0" xr:uid="{00000000-0006-0000-0400-00004C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52" authorId="2" shapeId="0" xr:uid="{00000000-0006-0000-0400-00004D000000}">
      <text>
        <r>
          <rPr>
            <b/>
            <sz val="10"/>
            <color indexed="81"/>
            <rFont val="Tahoma"/>
            <family val="2"/>
          </rPr>
          <t>Reporte el % de Avance de producto considerando integralmente el reporte de los avances de gestión</t>
        </r>
      </text>
    </comment>
    <comment ref="AA52" authorId="2" shapeId="0" xr:uid="{00000000-0006-0000-0400-00004E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2" authorId="2" shapeId="0" xr:uid="{00000000-0006-0000-0400-00004F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52" authorId="2" shapeId="0" xr:uid="{00000000-0006-0000-0400-000050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53" authorId="0" shapeId="0" xr:uid="{00000000-0006-0000-0400-000051000000}">
      <text>
        <r>
          <rPr>
            <sz val="11"/>
            <color indexed="81"/>
            <rFont val="Tahoma"/>
            <family val="2"/>
          </rPr>
          <t>OAP-MADS: Se identifica el valor por cada una de las actividades.</t>
        </r>
      </text>
    </comment>
    <comment ref="V53" authorId="0" shapeId="0" xr:uid="{00000000-0006-0000-0400-000052000000}">
      <text>
        <r>
          <rPr>
            <sz val="11"/>
            <color indexed="81"/>
            <rFont val="Tahoma"/>
            <family val="2"/>
          </rPr>
          <t>OAP-MADS: Se identifica el valor por cada objetivo- sumatoria de los valores de cada una de las actividades que correspondan al objetivo.</t>
        </r>
      </text>
    </comment>
    <comment ref="W53" authorId="0" shapeId="0" xr:uid="{00000000-0006-0000-0400-000053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53" authorId="0" shapeId="0" xr:uid="{00000000-0006-0000-0400-000054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64" authorId="0" shapeId="0" xr:uid="{00000000-0006-0000-0400-000055000000}">
      <text>
        <r>
          <rPr>
            <b/>
            <sz val="11"/>
            <color indexed="81"/>
            <rFont val="Tahoma"/>
            <family val="2"/>
          </rPr>
          <t>OAP-MADS: El nombre debe coincidir con el titulo del proyecto registrado en el SUIFP.</t>
        </r>
        <r>
          <rPr>
            <sz val="9"/>
            <color indexed="81"/>
            <rFont val="Tahoma"/>
            <family val="2"/>
          </rPr>
          <t xml:space="preserve">
</t>
        </r>
      </text>
    </comment>
    <comment ref="B65" authorId="1" shapeId="0" xr:uid="{00000000-0006-0000-0400-00005600000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C66" authorId="2" shapeId="0" xr:uid="{00000000-0006-0000-0400-000057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67" authorId="0" shapeId="0" xr:uid="{00000000-0006-0000-0400-000058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67" authorId="0" shapeId="0" xr:uid="{00000000-0006-0000-0400-000059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67" authorId="0" shapeId="0" xr:uid="{00000000-0006-0000-0400-00005A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67" authorId="0" shapeId="0" xr:uid="{00000000-0006-0000-0400-00005B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67" authorId="0" shapeId="0" xr:uid="{00000000-0006-0000-0400-00005C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67" authorId="0" shapeId="0" xr:uid="{00000000-0006-0000-0400-00005D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67" authorId="3" shapeId="0" xr:uid="{00000000-0006-0000-0400-00005E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67" authorId="3" shapeId="0" xr:uid="{00000000-0006-0000-0400-00005F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67" authorId="3" shapeId="0" xr:uid="{00000000-0006-0000-0400-000060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67" authorId="0" shapeId="0" xr:uid="{00000000-0006-0000-0400-000061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67" authorId="2" shapeId="0" xr:uid="{00000000-0006-0000-0400-000062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67" authorId="2" shapeId="0" xr:uid="{00000000-0006-0000-0400-000063000000}">
      <text>
        <r>
          <rPr>
            <sz val="9"/>
            <color indexed="81"/>
            <rFont val="Tahoma"/>
            <family val="2"/>
          </rPr>
          <t xml:space="preserve">
DESCRIBA EL PORCENTAJE DE AVANCE ESTIMADO RELACIONADO CON LOS SUBPRODUCTOS A ENTREGAR EN ESTE TRIMESTRE. 
DEBE SER ACUMULADO HASTA LLEGAR AL 100%
</t>
        </r>
      </text>
    </comment>
    <comment ref="O67" authorId="2" shapeId="0" xr:uid="{00000000-0006-0000-0400-000064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67" authorId="2" shapeId="0" xr:uid="{00000000-0006-0000-0400-000065000000}">
      <text>
        <r>
          <rPr>
            <sz val="9"/>
            <color indexed="81"/>
            <rFont val="Tahoma"/>
            <family val="2"/>
          </rPr>
          <t xml:space="preserve">DESCRIBA EL PORCENTA JE DE AVANCE ESTIMADO RELACIONADO CON LOS SUBPRODUCTOS A ENTREGAR EN ESTE TRIMESTRE. DEBE SER ACUMULADO HASTA LLEGAR AL 100%
</t>
        </r>
      </text>
    </comment>
    <comment ref="Q67" authorId="2" shapeId="0" xr:uid="{00000000-0006-0000-0400-000066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67" authorId="2" shapeId="0" xr:uid="{00000000-0006-0000-0400-000067000000}">
      <text>
        <r>
          <rPr>
            <sz val="9"/>
            <color indexed="81"/>
            <rFont val="Tahoma"/>
            <family val="2"/>
          </rPr>
          <t xml:space="preserve">DESCRIBA EL PORCENTA JE DE AVANCE ESTIMADO RELACIONADO CON LOS SUBPRODUCTOS A ENTREGAR EN ESTE TRIMESTRE. DEBE SER ACUMULADO HASTA LLEGAR AL 100%
</t>
        </r>
      </text>
    </comment>
    <comment ref="S67" authorId="2" shapeId="0" xr:uid="{00000000-0006-0000-0400-000068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67" authorId="2" shapeId="0" xr:uid="{00000000-0006-0000-0400-000069000000}">
      <text>
        <r>
          <rPr>
            <sz val="9"/>
            <color indexed="81"/>
            <rFont val="Tahoma"/>
            <family val="2"/>
          </rPr>
          <t xml:space="preserve">DESCRIBA EL PORCENTA JE DE AVANCE ESTIMADO RELACIONADO CON LOS SUBPRODUCTOS A ENTREGAR EN ESTE TRIMESTRE. DEBE SER ACUMULADO HASTA LLEGAR AL 100%
</t>
        </r>
      </text>
    </comment>
    <comment ref="Y67" authorId="0" shapeId="0" xr:uid="{00000000-0006-0000-0400-00006A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67" authorId="2" shapeId="0" xr:uid="{00000000-0006-0000-0400-00006B000000}">
      <text>
        <r>
          <rPr>
            <b/>
            <sz val="10"/>
            <color indexed="81"/>
            <rFont val="Tahoma"/>
            <family val="2"/>
          </rPr>
          <t>Reporte el % de Avance de producto considerando integralmente el reporte de los avances de gestión</t>
        </r>
      </text>
    </comment>
    <comment ref="AA67" authorId="2" shapeId="0" xr:uid="{00000000-0006-0000-0400-00006C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67" authorId="2" shapeId="0" xr:uid="{00000000-0006-0000-0400-00006D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U68" authorId="0" shapeId="0" xr:uid="{00000000-0006-0000-0400-00006E000000}">
      <text>
        <r>
          <rPr>
            <sz val="11"/>
            <color indexed="81"/>
            <rFont val="Tahoma"/>
            <family val="2"/>
          </rPr>
          <t>OAP-MADS: Se identifica el valor por cada una de las actividades.</t>
        </r>
      </text>
    </comment>
    <comment ref="V68" authorId="0" shapeId="0" xr:uid="{00000000-0006-0000-0400-00006F000000}">
      <text>
        <r>
          <rPr>
            <sz val="11"/>
            <color indexed="81"/>
            <rFont val="Tahoma"/>
            <family val="2"/>
          </rPr>
          <t>OAP-MADS: Se identifica el valor por cada objetivo- sumatoria de los valores de cada una de las actividades que correspondan al objetivo.</t>
        </r>
      </text>
    </comment>
    <comment ref="W68" authorId="0" shapeId="0" xr:uid="{00000000-0006-0000-0400-000070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68" authorId="0" shapeId="0" xr:uid="{00000000-0006-0000-0400-000071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73" authorId="0" shapeId="0" xr:uid="{00000000-0006-0000-0400-000072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73" authorId="0" shapeId="0" xr:uid="{00000000-0006-0000-0400-000073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73" authorId="0" shapeId="0" xr:uid="{00000000-0006-0000-0400-000074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73" authorId="0" shapeId="0" xr:uid="{00000000-0006-0000-0400-000075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73" authorId="0" shapeId="0" xr:uid="{00000000-0006-0000-0400-000076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73" authorId="0" shapeId="0" xr:uid="{00000000-0006-0000-0400-000077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73" authorId="3" shapeId="0" xr:uid="{00000000-0006-0000-0400-000078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73" authorId="3" shapeId="0" xr:uid="{00000000-0006-0000-0400-000079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73" authorId="3" shapeId="0" xr:uid="{00000000-0006-0000-0400-00007A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73" authorId="0" shapeId="0" xr:uid="{00000000-0006-0000-0400-00007B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73" authorId="2" shapeId="0" xr:uid="{00000000-0006-0000-0400-00007C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73" authorId="2" shapeId="0" xr:uid="{00000000-0006-0000-0400-00007D000000}">
      <text>
        <r>
          <rPr>
            <sz val="9"/>
            <color indexed="81"/>
            <rFont val="Tahoma"/>
            <family val="2"/>
          </rPr>
          <t xml:space="preserve">
DESCRIBA EL PORCENTAJE DE AVANCE ESTIMADO RELACIONADO CON LOS SUBPRODUCTOS A ENTREGAR EN ESTE TRIMESTRE. 
DEBE SER ACUMULADO HASTA LLEGAR AL 100%
</t>
        </r>
      </text>
    </comment>
    <comment ref="O73" authorId="2" shapeId="0" xr:uid="{00000000-0006-0000-0400-00007E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73" authorId="2" shapeId="0" xr:uid="{00000000-0006-0000-0400-00007F000000}">
      <text>
        <r>
          <rPr>
            <sz val="9"/>
            <color indexed="81"/>
            <rFont val="Tahoma"/>
            <family val="2"/>
          </rPr>
          <t xml:space="preserve">DESCRIBA EL PORCENTA JE DE AVANCE ESTIMADO RELACIONADO CON LOS SUBPRODUCTOS A ENTREGAR EN ESTE TRIMESTRE. DEBE SER ACUMULADO HASTA LLEGAR AL 100%
</t>
        </r>
      </text>
    </comment>
    <comment ref="Q73" authorId="2" shapeId="0" xr:uid="{00000000-0006-0000-0400-000080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73" authorId="2" shapeId="0" xr:uid="{00000000-0006-0000-0400-000081000000}">
      <text>
        <r>
          <rPr>
            <sz val="9"/>
            <color indexed="81"/>
            <rFont val="Tahoma"/>
            <family val="2"/>
          </rPr>
          <t xml:space="preserve">DESCRIBA EL PORCENTA JE DE AVANCE ESTIMADO RELACIONADO CON LOS SUBPRODUCTOS A ENTREGAR EN ESTE TRIMESTRE. DEBE SER ACUMULADO HASTA LLEGAR AL 100%
</t>
        </r>
      </text>
    </comment>
    <comment ref="S73" authorId="2" shapeId="0" xr:uid="{00000000-0006-0000-0400-000082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73" authorId="2" shapeId="0" xr:uid="{00000000-0006-0000-0400-000083000000}">
      <text>
        <r>
          <rPr>
            <sz val="9"/>
            <color indexed="81"/>
            <rFont val="Tahoma"/>
            <family val="2"/>
          </rPr>
          <t xml:space="preserve">DESCRIBA EL PORCENTA JE DE AVANCE ESTIMADO RELACIONADO CON LOS SUBPRODUCTOS A ENTREGAR EN ESTE TRIMESTRE. DEBE SER ACUMULADO HASTA LLEGAR AL 100%
</t>
        </r>
      </text>
    </comment>
    <comment ref="Y73" authorId="0" shapeId="0" xr:uid="{00000000-0006-0000-0400-000084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73" authorId="2" shapeId="0" xr:uid="{00000000-0006-0000-0400-000085000000}">
      <text>
        <r>
          <rPr>
            <b/>
            <sz val="10"/>
            <color indexed="81"/>
            <rFont val="Tahoma"/>
            <family val="2"/>
          </rPr>
          <t>Reporte el % de Avance de producto considerando integralmente el reporte de los avances de gestión</t>
        </r>
      </text>
    </comment>
    <comment ref="AA73" authorId="2" shapeId="0" xr:uid="{00000000-0006-0000-0400-000086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73" authorId="2" shapeId="0" xr:uid="{00000000-0006-0000-0400-000087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73" authorId="2" shapeId="0" xr:uid="{00000000-0006-0000-0400-000088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74" authorId="0" shapeId="0" xr:uid="{00000000-0006-0000-0400-000089000000}">
      <text>
        <r>
          <rPr>
            <sz val="11"/>
            <color indexed="81"/>
            <rFont val="Tahoma"/>
            <family val="2"/>
          </rPr>
          <t>OAP-MADS: Se identifica el valor por cada una de las actividades.</t>
        </r>
      </text>
    </comment>
    <comment ref="V74" authorId="0" shapeId="0" xr:uid="{00000000-0006-0000-0400-00008A000000}">
      <text>
        <r>
          <rPr>
            <sz val="11"/>
            <color indexed="81"/>
            <rFont val="Tahoma"/>
            <family val="2"/>
          </rPr>
          <t>OAP-MADS: Se identifica el valor por cada objetivo- sumatoria de los valores de cada una de las actividades que correspondan al objetivo.</t>
        </r>
      </text>
    </comment>
    <comment ref="W74" authorId="0" shapeId="0" xr:uid="{00000000-0006-0000-0400-00008B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74" authorId="0" shapeId="0" xr:uid="{00000000-0006-0000-0400-00008C000000}">
      <text>
        <r>
          <rPr>
            <sz val="11"/>
            <color indexed="81"/>
            <rFont val="Tahoma"/>
            <family val="2"/>
          </rPr>
          <t>OPA-MADS: Escribir el valor realmente pagado por los anticipos, productos o servicios recibidos</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104" refreshedVersion="0" background="1">
    <extLst>
      <ext xmlns:x15="http://schemas.microsoft.com/office/spreadsheetml/2010/11/main" uri="{DE250136-89BD-433C-8126-D09CA5730AF9}">
        <x15:connection id="Rango"/>
      </ext>
    </extLst>
  </connection>
  <connection id="2" xr16:uid="{00000000-0015-0000-FFFF-FFFF01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<sst xmlns="http://schemas.openxmlformats.org/spreadsheetml/2006/main" count="1590" uniqueCount="701">
  <si>
    <t>Instituciones ambientales modernas, apropiación social de la biodiversidad y manejo efectivo de los conflictos socioambientales</t>
  </si>
  <si>
    <t>De aquí a 2020, integrar los valores de los ecosistemas y la biodiversidad en la planificación, los procesos de desarrollo, las estrategias de reducción de la pobreza y la contabilidad nacionales y locales</t>
  </si>
  <si>
    <t>De aquí a 2020, promover la puesta en práctica de la gestión sostenible de todos los tipos de bosques, detener la deforestación, recuperar los bosques degradados y aumentar considerablemente la forestación y la reforestación a nivel mundial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</si>
  <si>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</si>
  <si>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Goal   15       Protect, restore and promote sustainable use of terrestrial ecosystems, sustainably manage forests, combat desertification, and halt and reverse land degradation and halt biodiversity loss (Proteger, restablecer y promover el uso sostenible de los ecosistemas terrestres, gestionar sosteniblemente los bosques, luchar contra la desertificación, detener e invertir la degradación de las tierras y detener la pérdida de biodiversidad)</t>
  </si>
  <si>
    <t>ODS</t>
  </si>
  <si>
    <t>ARTICULACIÓN CON OBJETIVOS DE DESARROLLO SOSTENIBLE</t>
  </si>
  <si>
    <t>ARTICULACIÓN PENIA</t>
  </si>
  <si>
    <t>ARTICULACIÓN 
PLAN ESTRATÉGICO INSTITUCIONAL</t>
  </si>
  <si>
    <t>OBJETIVO</t>
  </si>
  <si>
    <t>META</t>
  </si>
  <si>
    <t>PROGRAMA</t>
  </si>
  <si>
    <t>LINEA DE INVESTIGACIÓN/ACCIÓN</t>
  </si>
  <si>
    <t>AREA TEMÁTICA</t>
  </si>
  <si>
    <t>PROGRAMA DE INVESTIGACIÓN</t>
  </si>
  <si>
    <t>LÍNEA DE INVESTIGACIÓN</t>
  </si>
  <si>
    <t>PROYECTO</t>
  </si>
  <si>
    <t>METAS O PRODUCTOS ESPERADOS</t>
  </si>
  <si>
    <t>ÁREA DE LOCALIZACIÓN</t>
  </si>
  <si>
    <t>FUENTE DE FINANCIACIÓN</t>
  </si>
  <si>
    <t>2. Sostenibilidad e Intervención</t>
  </si>
  <si>
    <t>PET 2.    Conservación y restauración del patrimonio ambiental del país.</t>
  </si>
  <si>
    <t>Guaviare
Caquetá</t>
  </si>
  <si>
    <t>PET 2 L1. Diseño de estrategias y metodologías para la conservación y manejo de ecosistemas estratégicos</t>
  </si>
  <si>
    <t>2.2. Alternativas Productivas Sostenibles y Mercados Verdes</t>
  </si>
  <si>
    <t>Reducir la deforestación y la pobreza a través de la promoción de procesos productivos sostenibles que contribuyan a mejorar la calidad de vida de las poblaciones locales, a la conservación de la biodiversidad amazónica y al cumplimiento de la meta de deforestación neta cero en el 2020.
El pilar 3 Acuerdos con campesinos: Suscribir acuerdos de conservación de bosques y de desarrollo rural bajo en carbono con Asociaciones Campesinas ya constituidas, a cambio de la financiación de proyectos productivos y actividades de interés de las asociaciones.</t>
  </si>
  <si>
    <t xml:space="preserve">• 11 acuerdos de conservación de bosques, de desarrollo rural bajo en carbono y no deforestación con comunidades campesinas firmados, abarcando al menos 52.129 ha de bosque para no deforestación  y 106.275 Has en ordenamiento y planificación productiva y ambiental 
• 1,870 ha en Caquetá y 2,435 ha en Guaviare con intervenciones productivas diseñadas con las asociaciones bajo los acuerdos de conservación con asociaciones campesinas.
• 1080 familias campesinas con acuerdos de conservación de bosques al interior de sus predios e implementando opciones de uso del suelo que reducen deforestación. 
</t>
  </si>
  <si>
    <t xml:space="preserve">PET 3. Ordenamiento y planeación del manejo del territorio para el aprovechamiento sostenible de sus recursos. 
PET 5. Innovación, desarrollo y adaptación de tecnologías para aprovechar sosteniblemente la oferta ambiental y prevenir o mitigar los impactos ambientales de las actividades socioeconómicas. 
PEI 2. Coordinación interinstitucional y participación para apoyar la gestión ambiental. 
</t>
  </si>
  <si>
    <t xml:space="preserve">PET3 L1. Identificación de usos sostenibles rurales y urbanos del territorio y los recursos naturales y definición de criterios y metodologías para su implantación.
PET5 L5 Aprovechamiento sostenible del potencial económico de la biodiversidad.
Coordinación interinstitucional y desarrollo de innovaciones y adaptación de tecnologías para mejorar la calidad ambiental 
PEI 2 L2. Coordinación y articulación con el SNCyT a través de la formación de redes y alianzas para la identificación e intercambio de experiencias ambientales entre institutos con comunidades académicas, de investigación científica, de innovación tecnológica, del sector productivo, públicas y privadas.
</t>
  </si>
  <si>
    <t xml:space="preserve">2.2. Alternativas productivas sostenibles y Mercados Verdes
3.2 Disturbios y restauración de sistemas ecológicos  
4.2 Gobernabilidad e Instituciones para el desarrollo sostenible                   
5.2. Integración de políticas nacionales, regionales y locales
</t>
  </si>
  <si>
    <t>Macarena Sostenible con más Capacidad para la Paz - MASCAPAZ</t>
  </si>
  <si>
    <t xml:space="preserve">Contribuir a la paz y bienestar de la población de la Macarena, en el marco del cumplimiento de los acuerdos de paz, promoviendo el desarrollo rural integral sostenible que contribuya al buen vivir, el fortalecimiento institucional, organizativo y la construcción de una paz duradera en los municipios seleccionados. 
</t>
  </si>
  <si>
    <t xml:space="preserve">- 3.200 Familias atendidas con asistencia técnica e implementan de manera diferencial un modelo de producción agrícola integral sostenible en fincas campesinas de los cuatro municipios del proyecto a partir de un efecto demostrativo 
- 18 asociaciones de comunidades campesinas e indígenas (una asociación indígena) que encuentran vinculadas a encadenamientos productivos
- 10 rutas y senderos turísticos ambientalmente gestionados que se encuentran en funcionamiento al final del proyecto en los cuatro municipios.
- 800 familias que al final del proyecto ocupan zonas de amortiguamiento de la AMEM, que adelantan los procesos de formalización predial según ruta de titulación diseñada por entidades competentes (zonas priorizadas según criterios expuestos en el PIMA Macarena Norte.)
- 1000 Hectáreas al final del proyecto resultantes de acuerdos de conservación y restauración con campesinos en los cuatro municipios, con el fin de mejorar coberturas vegetales nativas y producción de material vegetal en esta área del AMEM.
-1600 Niños y jóvenes de la zona de la AMEM que al final del proyecto están vinculados al programa de reconocimiento territorial mediante excursiones guiadas “Conoce tu territorio” (mínimo el 48% mujeres, el 5% indígenas y el 35% jóvenes campesinos víctimas del conflicto armado).
- 24 iniciativas de jóvenes ambientalistas (6 en cada municipio) que se han implementado al final del proyecto y que se enmarcan en la producción verde, energías alternativas y arborización
- 32 escuelas urbanas y rurales de los cuatro municipios de la zona del proyecto que al finalizar el proyecto cuentan con mejoramiento de infraestructura con materiales locales e innovación. (60% escuelas rurales y un 40% escuelas urbanas) (8 escuelas por cada municipio).
-30 procesos organizativos apoyados en los tres años de ejecución, en los cuatro municipios (10 por cada municipio), que fortalecen el liderazgo ambiental y la identidad campesina.
</t>
  </si>
  <si>
    <t xml:space="preserve">Meta </t>
  </si>
  <si>
    <t>Proyecto Visión Amazonía (VA) Portafolio REM Pilar Agroambiental  Acuerdos con Campesinos</t>
  </si>
  <si>
    <t>VII. Pacto por la sostenibilidad: producir conservando y conservar produciendo
XVII. - XXVII. Pacto por la productividad y la
equidad en las regiones.</t>
  </si>
  <si>
    <t xml:space="preserve">Implementar estrategias transectoriales para controlar la deforestación, conservar los ecosistemas y prevenir su degradación.
Desarrollar modelos productivos sostenibles asociados a la agro diversidad y al biocomercio de la Amazonia:
</t>
  </si>
  <si>
    <t>Protocolo de articulación técnica de los sistemas de monitoreo de bosques y coberturas existente, validado e incorporado como soporte de la continuidad en la operación de SMBYC, SIATAC y SIGEA de autoridades ambientales.
Corredores de conectividad, áreas prioritarias restauración, tierras degradadas y protocolos específicos de intervención identificados.
Transferencia de Modelo de intervención para Acuerdos de conservación, restauración y no deforestación con productores rurales.
Acciones de conservación y manejo de especies amenazadas de flora, fauna terrestre y fauna acuática, que contribuyan a la conectividad, en implementación.</t>
  </si>
  <si>
    <t xml:space="preserve">Implementar estrategias transectoriales para controlar la deforestación, conservar los ecosistemas y prevenir su degradación.
Desarrollar modelos productivos sostenibles asociados a la agro diversidad y al biocomercio de la Amazonia
</t>
  </si>
  <si>
    <t xml:space="preserve">VII. Pacto por la sostenibilidad: producir conservando y conservar produciendo
</t>
  </si>
  <si>
    <t xml:space="preserve">Biodiversidad y riqueza natural: activos estratégicos de la nación
Instituciones ambientales modernas, apropiación social de la biodiversidad y manejo efectivo de los conflictos socioambientales
</t>
  </si>
  <si>
    <t>Banco Mundial  - Gef 6
Fondo Patrimonio Natural</t>
  </si>
  <si>
    <t>Fondo REM KfW
Fondo Patrimonio Natural</t>
  </si>
  <si>
    <t xml:space="preserve"> </t>
  </si>
  <si>
    <t>Putumayo, Caquetá, Cauca</t>
  </si>
  <si>
    <t>PNUD</t>
  </si>
  <si>
    <t>CERTIFICADO</t>
  </si>
  <si>
    <t>Promover la conectividad y conservar la biodiversidad mediante el fortalecimiento de las instituciones y las organizaciones locales para asegurar el manejo integral bajo en carbono.</t>
  </si>
  <si>
    <t xml:space="preserve">2.2. Alternativas Productivas Sostenibles y Mercados Verdes. </t>
  </si>
  <si>
    <t xml:space="preserve">11. Sistemas de producción y paisajes productivos amazónicos </t>
  </si>
  <si>
    <t>1. Análisis de conectividad Perla Amazónica y Zonificación agroambiental del área de referencia aprox.  3.000 ha.
2.  Caracterización y tipificación de los sistemas de producción del área, mapas de zonificación agroambiental de 170 predios del área. 
3.  Capacitación y transferencia mediante métodos participativos a profesionales y técnicos de PNUD
4.  Documento Plan Integral de Gestión de cambio climático para revisión y, borrador para la adopción del PIGCC por parte de la asamblea departamental
5.  Acompañamiento y apoyo en Identificación de productos de la agro y la biodiversidad con potencial de uso en las áreas del proyecto Amazonía sostenible para la Paz en las áreas del proyecto
6.  Fortalecimiento técnico de la iniciativa transformación de frutales amazónicos Pie de Monte Amazónico Caqueteño y Puerto Asís</t>
  </si>
  <si>
    <t xml:space="preserve">11.    Sistemas de producción y paisajes productivos amazónicos </t>
  </si>
  <si>
    <t>ARTICULACIÓN
 PLAN NACIONAL DE DESARROLLO 2018-2022
"Pacto por Colombia, Pacto por la equidad"</t>
  </si>
  <si>
    <t>Implementar estrategias transectoriales para controlar la deforestación, conservar los ecosistemas y prevenir su degradación.
Consolidar el desarrollo de productos y servicios basados en el uso sostenible de la biodiversidad.
Mejorar la gestión de la información y su interoperabilidad entre los diferentes sectores para una sostenibilidad ambiental en el territorio.</t>
  </si>
  <si>
    <t>Biodiversidad y riqueza natural: activos estratégicos de la nación.
Colombia resiliente: conocimiento y prevención para la gestión del riesgo de desastres y la adaptación al cambio climático
Desarrollo Ambientalmente Sostenible por una Amazonia Viva</t>
  </si>
  <si>
    <t>VII. Pacto por la sostenibilidad: producir conservando y conservar produciendo
XVII. - XXVII. Pacto por la productividad y la
equidad en las regiones.</t>
  </si>
  <si>
    <t>Implementar estrategias transectoriales para controlar la deforestación, conservar los ecosistemas y prevenir su degradación.
Implementar iniciativas de adaptación al cambio climático que reduzcan los efectos de las sequías y las inundaciones en los sectores y los territorios 
Desarrollar modelos productivos sostenibles asociados a la agro diversidad y al biocomercio de la Amazonia:</t>
  </si>
  <si>
    <t>PLAN DE ACCIÓN
PROYECTOS COFINANCIADOS POR FUENTES DISTINTAS AL PRESUPUESTO GENERAL DE LA NACIÓN
VIGENCIA 2020</t>
  </si>
  <si>
    <t xml:space="preserve">
 PLAN OPERATIVO ANUAL - INSTITUTOS DE INVESTIGACIÓN AMBIENTAL
</t>
  </si>
  <si>
    <t>VERSIÓN :2</t>
  </si>
  <si>
    <t>Vigencia: 10/01/2017</t>
  </si>
  <si>
    <t>CODIGO:F-E-GIP-</t>
  </si>
  <si>
    <t>Nombre del Instituto de Investigación Ambiental</t>
  </si>
  <si>
    <t>INSTITUTO AMAZÓNICO DE INVESTIGACIONES CIENTÍFICAS SINCHI</t>
  </si>
  <si>
    <t>AÑO DE REPORTE</t>
  </si>
  <si>
    <t xml:space="preserve">Nombre del Proyecto No 1 </t>
  </si>
  <si>
    <t>PERIODO DE REPORTE</t>
  </si>
  <si>
    <t xml:space="preserve">PRESUPUESTO PROYECTO  No 1 ($) : </t>
  </si>
  <si>
    <t>Objetivo General Proyecto</t>
  </si>
  <si>
    <t>Producir conocimiento científico sobre la diversidad biológica, socioeconómica, cultural y el aprovechamiento sostenible de la Amazonia colombiana</t>
  </si>
  <si>
    <t>FECHA DE REPORTE</t>
  </si>
  <si>
    <r>
      <t xml:space="preserve">ALINEACIÓN CON LA PLANEACIÓN NACIONAL Y ESTRATEGICA
</t>
    </r>
    <r>
      <rPr>
        <b/>
        <sz val="10"/>
        <color rgb="FFFF0000"/>
        <rFont val="Calibri"/>
        <family val="2"/>
        <scheme val="minor"/>
      </rPr>
      <t>(SE DILIGENCIA EN DICIEMBRE EN LA VIGENCIA ANTERIOR DEL POA)</t>
    </r>
  </si>
  <si>
    <r>
      <t xml:space="preserve">PROPUESTA DE ACTIVIDADES Y PRODUCTOS
</t>
    </r>
    <r>
      <rPr>
        <b/>
        <sz val="10"/>
        <color rgb="FFFF0000"/>
        <rFont val="Calibri"/>
        <family val="2"/>
        <scheme val="minor"/>
      </rPr>
      <t>(SE DILIGENCIA EN DICIEMBRE EN LA VIGENCIA ANTERIOR DEL POA)</t>
    </r>
  </si>
  <si>
    <r>
      <t xml:space="preserve">REFERENTES DE SEGUIMIENTO
(SUBPRODUCTOS O INDICADORES DE GESTIÓN)
</t>
    </r>
    <r>
      <rPr>
        <b/>
        <sz val="10"/>
        <color rgb="FFFF0000"/>
        <rFont val="Calibri"/>
        <family val="2"/>
        <scheme val="minor"/>
      </rPr>
      <t>(SE DILIGENCIA ENTRE DICIEMBRE Y ENERO ANTES DE EL GIRO ANUAL DE RECURSOS- ES CONDICIONAL)</t>
    </r>
  </si>
  <si>
    <r>
      <t xml:space="preserve">FINANCIACIÓN 
</t>
    </r>
    <r>
      <rPr>
        <b/>
        <sz val="10"/>
        <color rgb="FFFF0000"/>
        <rFont val="Calibri"/>
        <family val="2"/>
        <scheme val="minor"/>
      </rPr>
      <t>(SE DILIGENCIA EN DICIEMBRE EN LA VIGENCIA ANTERIOR DEL POA)</t>
    </r>
  </si>
  <si>
    <r>
      <t xml:space="preserve">SEGUIMIENTO PRESUPUESTAL
</t>
    </r>
    <r>
      <rPr>
        <b/>
        <sz val="10"/>
        <color rgb="FFFF0000"/>
        <rFont val="Calibri"/>
        <family val="2"/>
        <scheme val="minor"/>
      </rPr>
      <t>(SE DILIGENCIA EN CADA TRIMESTRE PARA EL SEGUIMIENTO PERIÓDICO DEL POA)</t>
    </r>
  </si>
  <si>
    <r>
      <t xml:space="preserve">SEGUIMIENTO  A LA GESTIÓN 
</t>
    </r>
    <r>
      <rPr>
        <b/>
        <sz val="10"/>
        <color rgb="FFFF0000"/>
        <rFont val="Calibri"/>
        <family val="2"/>
        <scheme val="minor"/>
      </rPr>
      <t>(SE DILIGENCIA EN CADA TRIMESTRE PARA EL SEGUIMIENTO PERIÓDICO DEL POA)</t>
    </r>
  </si>
  <si>
    <r>
      <t xml:space="preserve">EVALUACIÓN  IMPACTO DE LA GESTIÓN
</t>
    </r>
    <r>
      <rPr>
        <b/>
        <sz val="10"/>
        <color rgb="FFFF0000"/>
        <rFont val="Calibri"/>
        <family val="2"/>
        <scheme val="minor"/>
      </rPr>
      <t>(SE DILIGENCIA ANUALMENTE PARA LA EVALUACIÓN DE CIERRE DEL POA)</t>
    </r>
  </si>
  <si>
    <t xml:space="preserve">OBSERVACIONES 
</t>
  </si>
  <si>
    <t>Objetivo específico (1)</t>
  </si>
  <si>
    <t>Articulación del objetivo específico con la estrategia del PND</t>
  </si>
  <si>
    <t>PET - PEI 
PENIA</t>
  </si>
  <si>
    <t>Articulación del Producto con la Meta del PND</t>
  </si>
  <si>
    <t>Articulación del Producto con PICIA</t>
  </si>
  <si>
    <t>No.</t>
  </si>
  <si>
    <t xml:space="preserve">Actividad </t>
  </si>
  <si>
    <t>Producto</t>
  </si>
  <si>
    <t>Indicador de Producto</t>
  </si>
  <si>
    <t>Resultados 
Esperados año</t>
  </si>
  <si>
    <t>% de Avance de gestión esperada respecto al subproducto entregado 
Trimestre I</t>
  </si>
  <si>
    <t>% de Avance de gestión esperada respecto al subproducto entregado 
Trimestre II</t>
  </si>
  <si>
    <t>% de Avance de gestión esperada respecto al subproducto entregado 
Trimestre III</t>
  </si>
  <si>
    <t>% de Avance de gestión esperada respecto al subproducto entregado 
Trimestre IV</t>
  </si>
  <si>
    <t>PRESUPUESTO APROPIACIÓN INICIAL</t>
  </si>
  <si>
    <t xml:space="preserve">EJECUCION PRESUPUESTO </t>
  </si>
  <si>
    <t xml:space="preserve">% de Avance de gestión 
obtenido
</t>
  </si>
  <si>
    <t xml:space="preserve">% de Avance de producto obtenido
</t>
  </si>
  <si>
    <t xml:space="preserve">Descripción del Avance
</t>
  </si>
  <si>
    <t>Informe de Evaluación a la Ejecución 
(Impacto de la gestión frente al PENIA, PICIA, POA)</t>
  </si>
  <si>
    <t xml:space="preserve">Valor Actividad o producto ($) </t>
  </si>
  <si>
    <t>Valor por objetivo ($)</t>
  </si>
  <si>
    <t>Valor comprometido</t>
  </si>
  <si>
    <t>Valor pagado</t>
  </si>
  <si>
    <t xml:space="preserve">Aumentar  la información disponible sobre sobre realidad biológica, social, económica, ecológica y cultural en la Amazonia colombiana </t>
  </si>
  <si>
    <t xml:space="preserve">Biodiversidad y riqueza natural: activos estratégicos de la nación
Desarrollo Ambientalmente Sostenible por una Amazonia Viva
</t>
  </si>
  <si>
    <t>PET 1.    Caracterización de la estructura y dinámica de la base natural del país.</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</si>
  <si>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</si>
  <si>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1.1.1</t>
  </si>
  <si>
    <t>Aumentar el conocimiento de la biodiversidad terrestre y acuática  en sus diferentes niveles de expresión</t>
  </si>
  <si>
    <t xml:space="preserve">Documentos de estudios técnicos para la gestión de la información y el conocimiento ambiental </t>
  </si>
  <si>
    <t xml:space="preserve"> Documentos de estudios realizados   </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</si>
  <si>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 Información sobre los conocimientos tradicionales asociados a la biodiversidad
</t>
  </si>
  <si>
    <t>Informes presentados</t>
  </si>
  <si>
    <t xml:space="preserve"> Número de especies de plantas registradas en la región amazónica 
</t>
  </si>
  <si>
    <t xml:space="preserve">Localidades de las cuales se conoce la fauna </t>
  </si>
  <si>
    <t>Individuos de flora y fauna con información genética</t>
  </si>
  <si>
    <t xml:space="preserve">Comunidades microbianas con asignación taxonómica
</t>
  </si>
  <si>
    <t>Especies biológicas con potencial de uso</t>
  </si>
  <si>
    <t>Departamentos o subcuencas de la Amazonia  con estudios científicos para caracterizar ambientes acuáticos en aspectos biológicos y ecológicos</t>
  </si>
  <si>
    <t>1.1.2</t>
  </si>
  <si>
    <t>Determinar la oferta natural y las condiciones para la sostenibilidad del aprovechamiento de especies promisorias</t>
  </si>
  <si>
    <t xml:space="preserve">Número de especies evaluadas </t>
  </si>
  <si>
    <t>1.1.3</t>
  </si>
  <si>
    <t xml:space="preserve">Monitorear Parcelas Permanentes para evaluación del Cambio Climático </t>
  </si>
  <si>
    <t>0900G075 - Parcelas De Monitoreo Establecidas</t>
  </si>
  <si>
    <t>Parcelas monitoreadas</t>
  </si>
  <si>
    <t>1.1.4</t>
  </si>
  <si>
    <t xml:space="preserve">Valorar la biodiversidad y los servicios ecosistémicos </t>
  </si>
  <si>
    <t>Bien o servicio ecosistémico valorado</t>
  </si>
  <si>
    <t>1.1.5</t>
  </si>
  <si>
    <t xml:space="preserve">Monitorear especies de interés con participación comunitaria </t>
  </si>
  <si>
    <t>Localidades con valoración de fauna de uso</t>
  </si>
  <si>
    <t>1.1.6</t>
  </si>
  <si>
    <t>Establecer indicadores ambientales en ecosistemas y/o medición de presencia de contaminación en recursos acuáticos amazónicos</t>
  </si>
  <si>
    <t>Ecosistemas evaluados</t>
  </si>
  <si>
    <t>1.1.7</t>
  </si>
  <si>
    <t xml:space="preserve">Generar información sobre los conocimientos tradicionales asociados a la biodiversidad que permita comprender el relacionamiento de las sociedades tradicionales con su entorno </t>
  </si>
  <si>
    <t xml:space="preserve">Estudios sobre conocimientos tradicionales asociados a la biodiversidad  </t>
  </si>
  <si>
    <t>Instrumentos y mecanismos de caracterización y focalización de población étnica para diseñar políticas de equidad de oportunidades</t>
  </si>
  <si>
    <t>PET 3.    Ordenamiento y planeación del manejo del territorio para el aprovechamiento sostenible de sus recursos.</t>
  </si>
  <si>
    <t>Modernizar los instrumentos de recolección de información sobre las características de los grupos étnicos: Para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</si>
  <si>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1.2.1</t>
  </si>
  <si>
    <t>Socializar y ajustar con los pueblos indígenas el modelo para el monitoreo de los IBHI para evaluar los modos de vida y territorios de los pueblos indígenas</t>
  </si>
  <si>
    <t xml:space="preserve">Servicio de protección del conocimiento tradicional: documentos de protección del conocimiento tradicional realizados </t>
  </si>
  <si>
    <t xml:space="preserve">Documentos de protección del conocimiento tradicional realizados </t>
  </si>
  <si>
    <t>Información disponible en el SIAT AC con la línea base de los Indicadores de Bienestar para Pueblos Indígenas IBHI de los resguardos del departamento del Amazonas</t>
  </si>
  <si>
    <t>0900G088 - Archivo De Hojas Metodológicas Del sistema de indicadores actualizado</t>
  </si>
  <si>
    <t>1.2.2</t>
  </si>
  <si>
    <t>Realizar la aplicación y levantamiento de la línea base de los IBHI con los pueblos indígenas localizados en los resguardos del departamento del Amazonas.</t>
  </si>
  <si>
    <t>0900G108 - Diagnósticos Desarrollados</t>
  </si>
  <si>
    <t>Objetivo específico (2)</t>
  </si>
  <si>
    <t>Aplicar innovación y transferencia de tecnología al uso y aprovechamiento de los recursos naturales, los servicios ecosistémicos, dinámicas socioeconómicas y territoriales de la Amazonia colombiana</t>
  </si>
  <si>
    <t>Biodiversidad y riqueza natural: activos estratégicos de la nación.
Desarrollo Ambientalmente Sostenible por una Amazonia Viva</t>
  </si>
  <si>
    <t>PET 5.    Innovación, desarrollo y adaptación de tecnologías para aprovechar sosteniblemente la oferta ambiental y prevenir o mitigar los impactos ambientales de las actividades socioeconómicas</t>
  </si>
  <si>
    <t>Consolidar el desarrollo de productos y servicios basados en el uso sostenible de la biodiversidad.
Desarrollar modelos productivos sostenibles asociados a la agro diversidad y al biocomercio de la Amazonia:</t>
  </si>
  <si>
    <t>2.1.1</t>
  </si>
  <si>
    <t xml:space="preserve">Participar en el desarrollo de emprendimientos  de frutales amazónicos y otros productos forestales no maderables en el marco de los negocios verdes y atendiendo a los requerimientos de sus habitantes </t>
  </si>
  <si>
    <t>Servicio de apoyo financiero a
emprendimientos</t>
  </si>
  <si>
    <t>Emprendimientos apoyados</t>
  </si>
  <si>
    <t xml:space="preserve">1. Veintiocho (28) Emprendimientos que involucren productos derivados de frutales amazónicos y otros productos forestales maderables y no maderables y sus servicios en el marco de los negocios verdes y el consumo sostenible acorde a los requerimientos de sus habitantes.
2. Dos (02) Protocolos estandarizados diseñados para el procesamiento y transformación de productos amazónicos promisorios.
3. Un (01) Procedimiento En Piscicultura Para La Región Evaluados
4. Un (01) Grupo funcional de microorganismos con potencial de biorremediación 
</t>
  </si>
  <si>
    <t>2.1.2</t>
  </si>
  <si>
    <t>Desarrollar ingredientes naturales y productos innovadores y su transferencia tecnológica</t>
  </si>
  <si>
    <t>0900G074 - Protocolos Estandarizados Diseñados</t>
  </si>
  <si>
    <t>2.1.3</t>
  </si>
  <si>
    <t xml:space="preserve">Grupos funcionales de microorganismos con potencial de biorremediación </t>
  </si>
  <si>
    <t>2.1.4</t>
  </si>
  <si>
    <t>Generar modelos técnico económicos con especies acticas nativas a favor de una piscicultura amazónica sostenible</t>
  </si>
  <si>
    <t>0900G071 - Procedimientos En Piscicultura Para La región evaluados</t>
  </si>
  <si>
    <t>Experiencias piloto Realizadas</t>
  </si>
  <si>
    <t>Biodiversidad y riqueza natural: activos estratégicos de la nación
Desarrollo Ambientalmente Sostenible por una Amazonia Viva
Sectores comprometidos con la sostenibilidad y la mitigación del cambio climático</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</si>
  <si>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</si>
  <si>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2.2.1</t>
  </si>
  <si>
    <t>Diseñar y ejecutar investigación en modelos de  sistemas para paisajes productivos  sostenibles en la Amazonia</t>
  </si>
  <si>
    <t>Servicio de modelamiento para la
conservación de la biodiversidad</t>
  </si>
  <si>
    <t>Modelos para la
conservación de la biodiversidad
realizados</t>
  </si>
  <si>
    <t>0900G097 - Sistemas Productivos A Nivel Paisaje evaluados</t>
  </si>
  <si>
    <t>2.2.2</t>
  </si>
  <si>
    <t>Establecer procesos de restauración ecológica en ecosistemas degradados  en la Amazonia colombiana</t>
  </si>
  <si>
    <t>0900G137 - Hectáreas establecidas y en proceso de restauración</t>
  </si>
  <si>
    <t>Protocolos de restauración validados</t>
  </si>
  <si>
    <t>2.2.3</t>
  </si>
  <si>
    <t xml:space="preserve">Acompañar el desarrollo  de las ciudades, municipalidades y otros asentamientos sostenibles en la Amazonia colombiana </t>
  </si>
  <si>
    <t>0900G145 - Acuerdos municipales para la conservación del medio ambiente aprobados y otorgados</t>
  </si>
  <si>
    <t>Estrategias para la gestión ambiental urbana y territorial formuladas</t>
  </si>
  <si>
    <t>Objetivo específico (3)</t>
  </si>
  <si>
    <t>Disponer información y conocimiento sobre la conservación y el aprovechamiento sostenible de la Amazonia colombiana</t>
  </si>
  <si>
    <t xml:space="preserve">PEI 1.    Producción y  gestión de información técnica y científica en el SINA. </t>
  </si>
  <si>
    <t>Mejorar la gestión de la información y su interoperabilidad entre los diferentes sectores para una sostenibilidad ambiental en el territorio.
Implementar una estrategia para la gestión y seguimiento de los conflictos socioambientales generados por el acceso y uso de los recursos naturales basado en procesos educativos y participativos que contribuyan a la consolidación de una cultura ambiental.
Robustecer los mecanismos de articulación y coordinación para la sostenibilidad.</t>
  </si>
  <si>
    <t>3.1.1</t>
  </si>
  <si>
    <t>Actualizar los contenidos de las bases de datos del SIATAC de los aspectos ambientales de la Amazonia colombiana -diversidad biológica, socioeconómica y cultural-: Coberturas de la tierra (SIMCOBA), ecosistemas, indicadores, restauración ecológica, Afectación de rondas hídricas, estratos de intervención, frontera agropecuaria, fuegos y áreas quemadas, biodiversidad, territorios indígenas, ordenamiento territorial.</t>
  </si>
  <si>
    <t xml:space="preserve">Servicio de información ambiental de la Amazonía colombiana datos actualizados incorporados en las bases de datos   
</t>
  </si>
  <si>
    <t>Datos actualizados
incorporados en las bases de datos</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</si>
  <si>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</si>
  <si>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0900G110 - Sistemas De Información Diseñados, actualizados o en funcionamiento</t>
  </si>
  <si>
    <t>3.1.2</t>
  </si>
  <si>
    <t>Modelar escenarios actuales y futuros de ocupación y sostenibilidad ambiental de la Amazonia colombiana y realizar el   monitoreo ambiental.</t>
  </si>
  <si>
    <t>Mapas ambientales elaborados</t>
  </si>
  <si>
    <t>3.1.3</t>
  </si>
  <si>
    <t>Actualizar los contenidos de la base de datos de Inírida</t>
  </si>
  <si>
    <t>3.1.4</t>
  </si>
  <si>
    <t>Actualizar los contenidos de las bases de datos de colecciones biológicas (Herbario Amazónico Colombiano, CIACOL, Herpetofauna)</t>
  </si>
  <si>
    <t xml:space="preserve">Ejemplares ingresados a las colecciones </t>
  </si>
  <si>
    <t>3.2.1</t>
  </si>
  <si>
    <t xml:space="preserve">Aumentar la visibilidad, comunicación,   incidencia y apropiación  de los resultados de la investigación científica en la Amazonia colombiana   </t>
  </si>
  <si>
    <t>Servicio de divulgación de
conocimiento generado para la
Planificación sectorial y la gestión
ambiental.</t>
  </si>
  <si>
    <t>Documentos divulgados</t>
  </si>
  <si>
    <t xml:space="preserve">1. Una (01) Estrategia de visibilidad y comunicación realizadas (eventos, publicaciones, talleres, divulgación, etc.)
2. Diez (10) documentos divulgados.
3. Treinta (30)Talleres o actividades de capacitación realizadas
</t>
  </si>
  <si>
    <t>0900G162 - Elementos de difusión generados para educación ambiental</t>
  </si>
  <si>
    <t>Estrategias de visibilidad y comunicación realizadas (eventos, publicaciones, talleres, divulgación, etc.)</t>
  </si>
  <si>
    <t>3.2.2</t>
  </si>
  <si>
    <t>Generar herramientas de comunicación y divulgación en temáticas  relevantes para la conservación de la biodiversidad  en la  Amazonia colombiana</t>
  </si>
  <si>
    <t>9900G020 - Talleres O Actividades De Capacitación realizados</t>
  </si>
  <si>
    <t>3.3.1</t>
  </si>
  <si>
    <t xml:space="preserve">Capacitar a los profesionales del Instituto en temas relacionados con la misión institucional </t>
  </si>
  <si>
    <t>Servicio de educación formal en el
marco de la información y el
conocimiento ambiental</t>
  </si>
  <si>
    <t>Trabajadores formados en
educación formal</t>
  </si>
  <si>
    <t>1. Un trabajador formado en educación formal.
2.  Participación en eventos académicos y espacios institucionales de toma de decisión</t>
  </si>
  <si>
    <t>3.3.2</t>
  </si>
  <si>
    <t>Representar al Instituto en eventos académicos y espacios institucionales de toma de decisiones</t>
  </si>
  <si>
    <t>Informes de gestión de las actividades de formación y representación</t>
  </si>
  <si>
    <t>TOTAL  PROYECTO No 1</t>
  </si>
  <si>
    <t xml:space="preserve">Nombre del Proyecto No 2 </t>
  </si>
  <si>
    <t>Fortalecimiento de la capacidad del entorno fisco y logístico requerido para el levantamiento y gestión de la información ambiental de la Amazonia colombiana - BPIN 2017011000143</t>
  </si>
  <si>
    <t xml:space="preserve">PRESUPUESTO PROYECTO  No 2 ($) : </t>
  </si>
  <si>
    <t xml:space="preserve">Ampliar espacios en la infraestructura y contar con la dotación de equipos y mobiliario, a través de la ampliación de la planta física existente, así como su mejora mediante el mantenimiento y adecuaciones requeridos, con el fin de cumplir cada vez de mejor manera con el objeto misional, lo anterior, permitirá ampliar la producción de conocimiento científico sobre la diversidad biológica, socioeconómica, cultural y el aprovechamiento sostenible de la Amazonia colombiana </t>
  </si>
  <si>
    <t>Mejorar y modernizar las sedes y equipos del Instituto para la ejecución de los proyecto de investigación.</t>
  </si>
  <si>
    <t>PEI 2.    Coordinación interinstitucional y participación para apoyar la gestión ambiental</t>
  </si>
  <si>
    <t>Fortalecer la institucionalidad y la regulación para la sostenibilidad y la financiación del sector ambiental.</t>
  </si>
  <si>
    <t>Modernizar y adecuar laboratorios  y espacios de investigación del Instituto en la Amazonia colombiana</t>
  </si>
  <si>
    <t xml:space="preserve">Sedes adecuadas  
</t>
  </si>
  <si>
    <t>Número de sedes</t>
  </si>
  <si>
    <t>Sedes del Instituto  SINCHI en la Amazonia colombiana mantenidas y adecuadas</t>
  </si>
  <si>
    <t>329901100 - Sedes adecuadas</t>
  </si>
  <si>
    <t xml:space="preserve">Apoyar  la operación logística requerida para el levantamiento y gestión de la información ambiental de la Amazonia colombiana </t>
  </si>
  <si>
    <t>Realizar las tareas de mantenimiento necesarias para la conservación, corrección y actualización tecnológica de laboratorios y espacios de investigación científica</t>
  </si>
  <si>
    <t>Sedes mantenidas</t>
  </si>
  <si>
    <t>329901600 - Sedes mantenidas</t>
  </si>
  <si>
    <t xml:space="preserve">Garantizar amparos para la sostenibilidad de los instrumentos físicos y logísticos que soportan el proceso investigativo y la custodia de información ambiental de la Amazonia colombiana
</t>
  </si>
  <si>
    <t>Aumentar los espacios físicos y elementos de trabajo para la ejecución de los proyectos de Investigación.</t>
  </si>
  <si>
    <t>Dotar los espacios y laboratorios  para la ejecución de la  investigación científica en la Amazonia colombiana</t>
  </si>
  <si>
    <t>Sedes ampliadas</t>
  </si>
  <si>
    <t>Sedes del Instituto SINCHI en la Amazonia colombiana modificadas y ampliadas</t>
  </si>
  <si>
    <t>329901000 - Sedes ampliadas</t>
  </si>
  <si>
    <t>Adecuar el entorno físico  para la generación de conocimiento y la gestión de información ambiental de la Amazonia colombiana</t>
  </si>
  <si>
    <t>Gestionar las adquisiciones requeridas para el  levantamiento y gestión de la información ambiental de la Amazonia colombiana</t>
  </si>
  <si>
    <t>Sedes modificadas</t>
  </si>
  <si>
    <t xml:space="preserve">Fortalecer las capacidades logísticas para la ejecución de proyectos de investigación </t>
  </si>
  <si>
    <t>TOTAL  PROYECTO No 2</t>
  </si>
  <si>
    <r>
      <t xml:space="preserve">COSTO DEL PROYECTO 
</t>
    </r>
    <r>
      <rPr>
        <sz val="10"/>
        <color theme="0"/>
        <rFont val="Arial"/>
        <family val="2"/>
      </rPr>
      <t>(no incluye contrapartida)</t>
    </r>
  </si>
  <si>
    <t>PACTO</t>
  </si>
  <si>
    <t>ESTRATEGIA</t>
  </si>
  <si>
    <t>Guaviare
Caquetá
Guainía
Amazonas
Putumayo</t>
  </si>
  <si>
    <t>Conectividad y conservación de la Biodiversidad mediante el fortalecimiento de las Instituciones y las organizaciones locales para asegurar el manejo integral bajo en Carbono. Proyecto Amazonia Sostenible para la PAZ GEF 6.</t>
  </si>
  <si>
    <t>Biodiversidad y riqueza natural: activos estratégicos de la nación
Desarrollo Ambientalmente Sostenible por una Amazonia Viva</t>
  </si>
  <si>
    <t>Conservación de bosques y sostenibilidad en el corazón de la Amazonia Gef 6 financiamiento adicional ASL</t>
  </si>
  <si>
    <t>Acuerdos y programas sectoriales para la sostenibilidad y el manejo de la tierra.</t>
  </si>
  <si>
    <t xml:space="preserve">1. Informe final técnico y financiero PID2 entregado </t>
  </si>
  <si>
    <t xml:space="preserve"> 1.  3.200 Familias atendidas con asistencia técnica e implementan de manera diferencial modelos de producción sostenible en fincas campesinas de los cuatro municipios del proyecto a partir de un efecto demostrativo en  200 destinatarios del modelo silvopastoril, 140 de modelo agrícola sostenible y 20 modelo piscícola.
2. 18 asociaciones de comunidades campesinas e indígenas (dos resguardos indígenas) que encuentran vinculadas a encadenamientos productivos y desarrollan procesos de transformación de café, cacao, leche y hortofrutícola. 
3. 10 senderos turísticos ambientalmente gestionados  con un modelo de turismo comunitario que se encuentran en funcionamiento al final del proyecto en los cuatro municipios.
4. 1000 Hectáreas al final del proyecto resultantes de acuerdos de conservación y restauración con campesinos en los cuatro municipios, con el fin de mejorar coberturas vegetales nativas y producción de material vegetal en esta área del AMEM.
5. 1.600 Niños y jóvenes de la zona de la AMEM que al final del proyecto están vinculados al programa de reconocimiento territorial mediante excursiones guiadas “Conoce tu territorio” (mínimo el 48% mujeres, el 5% indígenas y el 35% jóvenes campesinos víctimas del conflicto armado).
6. 24 iniciativas de jóvenes ambientalistas (6 en cada municipio) que se han implementado al final del proyecto y que se enmarcan en la producción verde, energías alternativas y arborización
7. 32 escuelas urbanas y rurales de los cuatro municipios de la zona del proyecto que al finalizar el proyecto cuentan con mejoramiento de infraestructura con materiales locales e innovación. ((8 escuelas por cada municipio).
8. 30 procesos organizativos identificados y en fortalecimiento del liderazgo ambiental y la identidad campesina mediante una metodología de escuela campesina.</t>
  </si>
  <si>
    <t>Unión Europea - Fondo Europeo para la Paz</t>
  </si>
  <si>
    <t xml:space="preserve">Investigación en conservación y aprovechamiento sostenible de la diversidad biológica, socioeconómica y cultural de la Amazonia colombiana - BPIN 2017011000137
</t>
  </si>
  <si>
    <t>ARTICULACIÓN PICIA
2019 - 2022</t>
  </si>
  <si>
    <t xml:space="preserve">Conocimiento tradicional y diálogo de saberes </t>
  </si>
  <si>
    <t>Conocimiento para el uso, manejo y conservación de la diversidad biológica.
Estrategias de remediación y monitoreo de la contaminación de ambientes amazónicos.
Conocimiento tradicional y diálogo de saberes .</t>
  </si>
  <si>
    <t xml:space="preserve">Bioeconomía.
Bioprospección.
Sistemas de producción y paisajes productivos amazónicos </t>
  </si>
  <si>
    <t>Comunicación de la ciencia</t>
  </si>
  <si>
    <t xml:space="preserve">Comunicación de la ciencia.
Fortalecimiento institucional </t>
  </si>
  <si>
    <t>Fortalecimiento institucional</t>
  </si>
  <si>
    <t>Indicador de gestión o subproducto de gestión esperado
Trimestre I</t>
  </si>
  <si>
    <t>Indicador de gestión o subproducto de gestión esperado
Trimestre II</t>
  </si>
  <si>
    <t>Indicador de gestión o subproducto de gestión esperado
Trimestre III</t>
  </si>
  <si>
    <t>Indicador de gestión o subproducto de gestión esperado
Trimestre IV</t>
  </si>
  <si>
    <t xml:space="preserve"> 170 familias campesinas en Puerto Asís, Putumayo
20 familias en Piamonte, Cauca.
7.000 Has de área de referencia con información ambiental generada.
Dos (2) emprendimientos fortalecidos.
Un  plan departamental de gestión del cambio climático formulado (Caquetá).</t>
  </si>
  <si>
    <t>4. Dinámicas socioambientales</t>
  </si>
  <si>
    <t xml:space="preserve">1. Implementación de planes de manejo de cedro y canelo de los andaquíes.
2. Implementar conjuntamente con los usuarios y las instituciones acciones para su conservación y uso sostenible de fauna en sitios RAMSAR de la Amazonia.
3. Propuesta de plan de manejo arawana
</t>
  </si>
  <si>
    <t>Desarrollar el potencial de biorremediación, bioprospección y nuevos materiales a partir de microrganismos amazónicos.</t>
  </si>
  <si>
    <t>Monitoreo y ordenamiento ambiental.
Modelamiento ambiental y escenarios dinámicos del territorio amazónico,
Conocimiento para el uso, manejo y conservación de la diversidad biológica.
Comunicación de la ciencia</t>
  </si>
  <si>
    <t>Contribuir a la reactivación económica a través de procesos de restauración ecológica que involucren producción de material vegetal y siembra de árboles en la región Amazónica colombiana</t>
  </si>
  <si>
    <t>2.2.4</t>
  </si>
  <si>
    <r>
      <t xml:space="preserve">0900G216 - Jornales contratados en procesos de restauración ecológica Unidad de Medida: Número: </t>
    </r>
    <r>
      <rPr>
        <sz val="9"/>
        <color theme="1"/>
        <rFont val="Arial"/>
        <family val="2"/>
      </rPr>
      <t xml:space="preserve">34,364
</t>
    </r>
  </si>
  <si>
    <r>
      <t xml:space="preserve">0900G216 - Jornales contratados en procesos de restauración ecológica </t>
    </r>
    <r>
      <rPr>
        <sz val="9"/>
        <color theme="1"/>
        <rFont val="Arial"/>
        <family val="2"/>
      </rPr>
      <t xml:space="preserve">
</t>
    </r>
  </si>
  <si>
    <r>
      <rPr>
        <sz val="9"/>
        <color theme="1"/>
        <rFont val="Arial"/>
        <family val="2"/>
      </rPr>
      <t xml:space="preserve">
</t>
    </r>
    <r>
      <rPr>
        <sz val="10"/>
        <color theme="1"/>
        <rFont val="Arial"/>
        <family val="2"/>
      </rPr>
      <t xml:space="preserve">0900G217 Plántulas producidas
 </t>
    </r>
  </si>
  <si>
    <t xml:space="preserve">
0900G218 - Plántulas sembradas</t>
  </si>
  <si>
    <t xml:space="preserve">Inventario Forestal Nacional 2020 - REM </t>
  </si>
  <si>
    <t>Expedición Binacional a la Biodiversidad de la Cuenda de rio Putumayo entre Perú y Colombia</t>
  </si>
  <si>
    <t>Jardín Botánico de Plantas Medicinales de Monilla Amena, Amazonas</t>
  </si>
  <si>
    <t>Fortalecimiento de los procesos de investigación en bioprospección de la biodiversidad de la Amazonia colombiana para el uso sostenible y conservación en el Instituto SINCHI</t>
  </si>
  <si>
    <t>Desarrollo de bioempaques a partir de recursos amazónicos renovables Amazonas</t>
  </si>
  <si>
    <t xml:space="preserve">Establecimiento de la cadena de valor binacional de piscicultura en río Amazonas de la ZIF Colombia-Perú </t>
  </si>
  <si>
    <t>Diversidad de insectos como fuente de alimento para las comunidades indígenas del oriente amazónico</t>
  </si>
  <si>
    <t>Diversidad de abejas silvestres en el nororiente amazónico colombiano. Importancia de la polinización melitófila en plantas útiles cultivadas y de uso no convencional.</t>
  </si>
  <si>
    <t>Implementar en campo las actividades correspondientes al Inventario Forestal Nacional (IFN) en la Amazonía Colombiana en el marco de actividades contempladas dentro del Programa Redd Early Movers (REM).</t>
  </si>
  <si>
    <t>Caracterizar la diversidad biológica de la cuenca media del rio Putumayo en la frontera Perú-Colombia</t>
  </si>
  <si>
    <t>Implementar un Jardín Botánico de plantas medicinales en territorio de la comunidad indígena de Jusy Moniya Amena, Resguardo Tikuna Huitoto, Km. 9, Leticia, que fortalezca los sistemas de medicina tradicional, promueva el intercambio de las plantas medicinales, la transmisión del conocimiento asociado y aproveche manera sostenible el capital natural y cultural de la región Amazónica colombiana.</t>
  </si>
  <si>
    <t>Fortalecer las capacidades en investigación científica del instituto SINCHI, para realizar procesos de investigación en bioprospección de la biodiversidad de la Amazonia colombiana con fines de uso sostenible y conservación.</t>
  </si>
  <si>
    <t>Reducir el impacto ambiental negativo generado por el uso de empaques no biodegradables de poliestireno (icopor) y plástico en el Departamento de Amazonas.</t>
  </si>
  <si>
    <t>Contribuir a la paz y bienestar de la población de la Macarena (Municipios de Mesetas, Puerto Rico, San Juan de Arama y Vistahermosa) en el marco del cumplimiento de los acuerdos de paz.</t>
  </si>
  <si>
    <t>Determinar la diversidad de insectos de uso comestible y analizar su aporte en el sistema de alimentación de las comunidades indígenas del oriente amazónico de Colombia</t>
  </si>
  <si>
    <t>Determinar estrategias de manejo y gestión de la biodiversidad involucrada en la alimentación y manutención de comunidades del nororiente amazónico colombiano.</t>
  </si>
  <si>
    <t xml:space="preserve"> Avances del proyecto dependen de las salidas a campo. En este momento suspendidas a causa de las medidas tomadas por la Pandemia Covid 19. </t>
  </si>
  <si>
    <t>Los objetivos que se traza el proyecto son la caracterización de la diversidad biológica de la zona fronteriza entre Colombia y Perú, mediante registros biológicos debidamente curados, preservados, catalogados. Los grupos contemplados son flora, fauna, particularmente anfibios, reptiles, aves, quirópteros, lepidópteros, arácnidos y peces. Al mismo tiempo se adelantarán estudios etnobotánicos y de vegetación mediante el establecimiento de parcelas en el lado peruano.</t>
  </si>
  <si>
    <t>Este proyecto busca consolidar la creación de un Jardín Botánico por medio de la construcción de infraestructura nueva y la adecuación de espacios para el mantenimiento y propagación de la colección in vivo de plantas medicinales, en el marco del aprovechamiento sostenible de los recursos naturales, la autogestión para el fortalecimiento de la transmisión del conocimiento tradicional y el desarrollo sostenible por medio de emprendimientos verdes novedosos. De esta manera, se busca facilitar la implementación de un lugar de encuentro para el intercambio de plantas y saberes, que estimule la conformación de grupos de personas locales capacitadas que promuevan la transmisión de los saberes locales y la conservación del medio ambiente. Así mismo, busca abrir un espacio de aprendizaje y transmisión del conocimiento de las plantas medicinales en el área de Leticia tanto tradicional, como en los sectores educativos y de turismo</t>
  </si>
  <si>
    <t>Proyecto en etapa inicial. Alcance.
A partir de este proyecto se espera que el Instituto SINCHI logre mejorar su infraestructura y equipos en temas de bioprospección y biotecnología que son fundamentales para la investigación en la región amazónica. Los principales resultados son los siguientes:
1. Mejoras en la infraestructura de los laboratorios de bio-prospección y biotecnología, y de la estación experimental “El Trueno” del Instituto SINCHI de acuerdo a los estándares requeridos por acreditación y requerimiento de los nuevos equipos.
2. Contar con equipos en bioprospección y biotecnología con la mejor tecnología disponible que son acordes a los requerimientos de las sustancias y especies de la
región amazónica con protocolos y procesos para su uso y diseño de experimentos que permitirán fortalecer los procesos de investigación.
3. Continuar con procesos de relevo generacional al contar con un joven investigador en temas de bioprospección y biotecnología al generar transferencia de conocimiento.
4. Desarrollo de procesos que integren investigación básica y aplicada que genere
productos de alta calidad e impacto en temas de bioprospección y biotecnología donde
la investigación en Colombia es todavía limitada.</t>
  </si>
  <si>
    <t xml:space="preserve">Proyecto en etapa inicial.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t>
  </si>
  <si>
    <t>1. Avances con 585 beneficiarios que reciben asistencia técnica tipo extensionista para la implementación de modelos demostrativos tipo SINCHI con enfoque agroambiental en los 4 municipios del proyecto que incluye modelos silvopastoriles, agroforestal, piscícola, apícola y abonos verdes.
2. Avances con 200 beneficiarios directos está implementando un modelo silvopastoril en los cuatro municipios del proyecto. 
3. Avances con 140 beneficiarios directos que implementan un modelo agroforestal. 
4. 20 beneficiarios directos que implementan un modelo piscícola sostenible para la seguridad alimentaria.
5. 63 beneficiarios directos con kit apícolas.
6. 18 organizaciones campesinas identificadas que agrupan 400 familias que suscriben alianzas comerciales en encadenamientos productivos sostenibles de café, cacao, leche y cadena hortofrutícola y proponen un fortalecimiento de
las actividades de transformación con la identificación de necesidades de maquinaria y equipo.  
7.  En proceso de implementación 10 senderos turísticos con un modelo de operación de turismo comunitario.
8. Desarrollo de un diplomado para 142 docentes para la implementación de la Cátedra Meta de identidad, paz y reconciliación con énfasis en las características especiales de la Sierra de la Macarena para incluir en la modificación de los Planes Educativos Institucionales de 10 Instituciones Educativas de la AMEM que impacta directamente a 2.200 jóvenes estudiantes.
9. 24 iniciativas de jóvenes ambientalistas caracterizadas en temas de producción verde, energías alternativas y arborización para el mejoramiento de los entornos escolares y protección del recurso hídrico, las cuales serán implementadas en el año 2020
10. Lanzamiento de la escuela campesina como experiencia de gobernanza para el fortalecimiento de 30 organizaciones campesinas en procesos de identidad y arraigo.
 11. 777,7 has en proceso de restauración y/o recuperación como resultado de 25 acuerdos de conservación en los municipios del proyecto y el aporte de Cormacarena en la recuperación de dos microcuencas. 
12. Avances con 364 beneficiarios en disposición de firmar acuerdos de conservación para ampliar el área sujeta a monitoreo para conservación de bosque en la AMEM.
13. 945 jóvenes de la AMEM que realizaron excursiones guiadas como experiencia pedagógica para conocer su territorio en la etapa de posconflicto con el programa “Conoce tu territorio"   quienes antes no habían tenido
la oportunidad de conocer sitios icónicos de la Sierra de la Macarena.</t>
  </si>
  <si>
    <t>Proyecto en etapa inicial. El proyecto busca generar  nuevo conocimiento relacionado con las especies de insectos
que contribuyen en la dieta de las comunidades indígenas amazónicas, aporta al entendimiento
de la riqueza de la biodiversidad que soporta la vida de colectivos humanos en la Amazonia
oriental, contribuye a entender la sostenibilidad biológica y cultural del aprovechamiento de los
distintos ordenes de insectos, y permitirá evaluar y plantear estrategias de aprovechamiento más
eficientes y sostenibles desde el punto e vista biológico y alimentario.  Resultados esperados: 
Catálogo de especies de insectos de uso comestible por parte de las comunidades
del municipio de Mitú.
Colección de referencia de insectos comestibles en las comunidades del municipio de
Mitú.
Identificación de prácticas y actividades de conservación y manejo ecológico
realizadas por las comunidades a partir del conocimiento tradicional de los
insectos.
Implementación de estrategias de sostenibilidad biológica y seguridad alimentaria
en las comunidades indígenas del municipio de Mitú.
Publicación de artículos científicos en revistas indexadas.
 Generación de espacios adecuados para la socialización, apropiación y divulgación
del patrimonio biológico en la Amazonía colombiana con la participación de las
comunidades indígenas del municipio de Mitú.</t>
  </si>
  <si>
    <t>Proyecto en etapa inicial. El proyecto busca aportar a los objetivos de la Iniciativa Colombiana de Polinizadores (Moreno et al 2018) y particularmente para el cuidado de los polinizadores propuestos en los ejes temáticos 1 al 4: (1) Conocimiento, evaluación y monitoreo, (2) Valoración del servicio ecosistémico de la polinización, (3) Promoción de hábitats saludables para los polinizadores y (4) fortalecimiento de las capacidades de participación. 
La estructura del presente proyecto también aporta a las metas del Plan Estratégico para la Diversidad
Biológica 2011-2020 particularmente la (4) Optimizar los beneficios que la naturaleza nos brinda 
(aire limpio, agua dulce, alimentos y (5) Aumentar el conocimiento que las personas tienen
sobre esta.  Resultados esperados: Atlas de polen de plantas útiles y alimenticias no convencionales usadas por
comunidades indígenas del nororiente amazónico colombiano.
- Diversidad de abejas del nororiente amazónico colombiano (Manuscrito sometido).
- Bases de datos del Instituto SINCHI, salida web y SIB con información de diversidad de
abejas.
- Redes de interacciones entre abejas nativas y plantas de importancia en la seguridad y
gobernanza alimentar de la Amazonía colombiana (Manuscrito sometido).
- Propuesta de manejo y gestión de polinizadores para seguridad y gobernanza
alimentaria en la región.
- Cartilla ilustrada de las abejas nativas y las plantas de uso alimentario que polinizan
para la región de estudio</t>
  </si>
  <si>
    <t xml:space="preserve">Se elaboró y entregó   la propuesta técnica de la elaboración y concertación de todo el ejercicio de planeación predial y ajuste de HMP para 170 predios. Incluye entrega a cada usuario mapa de uso actual y mapa de implementación de HMP 
Se elaboró y entregó la propuesta técnica para implementar 3 ha de enriquecimiento de rastrojos por finca y 1 ha de silvopastoril en franjas para favorecer conectividad entre parches. Incluye asistencia técnica por 18 meses. 
Se elaboró y entregó la propuesta técnica  para implementar 150 ha de restauración activa/pasiva en rondas hídricas en áreas estratégicas definidas por la conectividad y el interés de la comunidad </t>
  </si>
  <si>
    <t>METAS O PRODUCTOS PARA LA VIGENCIA 2021</t>
  </si>
  <si>
    <t>PROYECTOS DE INVESTIGACIÓN 2021</t>
  </si>
  <si>
    <t>COSTO PROYECTADO A EJECUTAR 2021</t>
  </si>
  <si>
    <t>Paisajes productivos sostenibles consolidados que mantienen y/o mejoran la cobertura forestal, la conectividad ecosistémica y reducen emisiones en áreas del proyecto Amazonia Sostenible para la Paz GEF 6, correspondiente a la  Adenda 2 de PNUD.</t>
  </si>
  <si>
    <t>Instalación de la cadena de valor binacional del cacao nativo de aroma en el Trapecio Amazónico Peruano - Colombiano.</t>
  </si>
  <si>
    <t>Contribuir al proceso de integración fronteriza y al desarrollo sostenible en el Trapecio Amazónico, mediante la implementación de acciones orientadas al fortalecimiento de la institucionalidad pública y privada en torno a la instalación de la cadena de valor binacional del cacao en comunidades fronterizas indígenas y no indígenas</t>
  </si>
  <si>
    <t xml:space="preserve">El proyecto beneficiará directamente a un total de 330 familias que conducen igual número de hectáreas de cultivo de cacao en parcelas agroforestales, seleccionadas de acuerdo a los criterios establecidos en el manual operativo y a quienes se brindarán servicios de asistencia técnica en Buenas Prácticas Agrícolas (BPA); entrega de herramientas, semillas, fertilizantes y materiales didácticos para la conducción de sus cultivos. Para la transferencia tecnológica y búsqueda de adopción de BPA, se realizarán visitas técnicas a parcelas individuales y se desarrollarán escuelas de campo, giras e intercambios a zonas con experiencias exitosas en el manejo del cultivo, post-cosecha y transformación. Además, se fortalecerán las capacidades de ocho (08) organizaciones de productores en temas asociativos y empresariales.
</t>
  </si>
  <si>
    <t>Fuente: Subdirección Científica y Tecnológica - Unidad de Apoyo Financiera, Instituto SINCHI, 25.11.2020</t>
  </si>
  <si>
    <t>Patrimonio Natural - KfW - REM</t>
  </si>
  <si>
    <t>Minciencias - Fondo nacional para la Ciencia</t>
  </si>
  <si>
    <t>PEBDICP - BID - Fondo de Desarrollo de la Zona de Integración Fronteriza Colombia – Perú</t>
  </si>
  <si>
    <t xml:space="preserve">En presupuesto este es el mismo proyecto No 4 </t>
  </si>
  <si>
    <t xml:space="preserve">1. Un (01)  Modelo para la conservación de la biodiversidad realizados  .
2. Un (01) Sistemas productivos a nivel paisaje evaluados
3. Cien (100) Hectáreas establecidas y en proceso de restauración
4. Un (01) protocolo de restauración validado.
5. Estrategias para la gestión ambiental urbana y territorial formuladas.
6. Acuerdos municipales para la conservación del medio ambiente aprobados y otorgados
Nueva actividad destinada a procesos de restauración económica, producción de material vegetal y siembra de árboles:
1. Mil ciento cuarenta (1.140) Héctareas establecidas en procesos de restauración
2. Ochocientos sesenta y siete mil (867.000) Plántulas producidas
3. Cuatrocientos once mil (411.00) Plántulas sembradas
4. Treinta y cuatro mil trecientos sesenta y cuatro (34.364) jornales contratados en procesos de restauración ecológica
- 
</t>
  </si>
  <si>
    <t xml:space="preserve">Modelamiento ambiental y escenarios dinámicos del territorio amazónico.
Restauración ecológica.
Dinámicas Socioambientales en la Amazonia.
Cambio climático.
</t>
  </si>
  <si>
    <r>
      <rPr>
        <b/>
        <sz val="10"/>
        <color theme="1"/>
        <rFont val="Calibri"/>
        <family val="2"/>
        <scheme val="minor"/>
      </rPr>
      <t xml:space="preserve">Fuente: Fuente: </t>
    </r>
    <r>
      <rPr>
        <sz val="10"/>
        <color theme="1"/>
        <rFont val="Calibri"/>
        <family val="2"/>
        <scheme val="minor"/>
      </rPr>
      <t xml:space="preserve">Oficina Asesora de Planeación - Instituto SINCHI
                                </t>
    </r>
  </si>
  <si>
    <r>
      <rPr>
        <sz val="9"/>
        <color theme="1"/>
        <rFont val="Arial"/>
        <family val="2"/>
      </rPr>
      <t xml:space="preserve">
</t>
    </r>
    <r>
      <rPr>
        <sz val="10"/>
        <color theme="1"/>
        <rFont val="Arial"/>
        <family val="2"/>
      </rPr>
      <t xml:space="preserve">0900G217 Plántulas producidas Unidad de Medida: Número </t>
    </r>
    <r>
      <rPr>
        <sz val="9"/>
        <color theme="1"/>
        <rFont val="Arial"/>
        <family val="2"/>
      </rPr>
      <t>867,000</t>
    </r>
    <r>
      <rPr>
        <sz val="10"/>
        <color theme="1"/>
        <rFont val="Arial"/>
        <family val="2"/>
      </rPr>
      <t xml:space="preserve">
 </t>
    </r>
  </si>
  <si>
    <r>
      <t xml:space="preserve">
0900G218 - Plántulas sembradas Unidad de Medida: Número </t>
    </r>
    <r>
      <rPr>
        <sz val="9"/>
        <color theme="1"/>
        <rFont val="Arial"/>
        <family val="2"/>
      </rPr>
      <t>411,000</t>
    </r>
  </si>
  <si>
    <t>0900G137 - Hectáreas establecidas y en proceso de restauración Unidad de Medida: 1.140</t>
  </si>
  <si>
    <t>1. Conocimiento para el uso, manejo y conservación de la diversidad biológica</t>
  </si>
  <si>
    <t xml:space="preserve">1. Ecosistemas y Recursos Naturales </t>
  </si>
  <si>
    <t xml:space="preserve">Una vez se pueda realizar la salida de campo: 
1. Ejemplares colectados ingresados a colecciones biológicas debidamente preservados y catalogados. 
2.  Registros biológicos reportados en el Sistema de Información en Biodiversidad de Colombia SiB-Colombia. 
3.  Talleres de capacitación en técnicas de colecta y procesamiento de colecciones biológicas. 
4.  Comunidades informadas y capacitadas en la biodiversidad local a partir de estrategias de comunicación del conocimiento como fomento a la apropiación social de los productos producto de la Expedición. 
</t>
  </si>
  <si>
    <t xml:space="preserve">5. Bioprospección </t>
  </si>
  <si>
    <t xml:space="preserve">2. Sostenibilidad e Intervención </t>
  </si>
  <si>
    <t>11. Sistemas de producción y paisajes productivos amazónicos</t>
  </si>
  <si>
    <t xml:space="preserve"> Programa 4. Biodiversidad, bienestar y sostenibilidad</t>
  </si>
  <si>
    <t>Fortalecer la productividad y competitividad de los sistemas productivos del departamento de Amazonas</t>
  </si>
  <si>
    <t>Vaupés</t>
  </si>
  <si>
    <t>Meta
Guaviare</t>
  </si>
  <si>
    <t>Mejorar la gobernanza y promover actividades de uso sostenible de las tierras, con el fin de reducir la deforestación y conservar la biodiversidad en las áreas del Proyecto. Para la FA2, se amplía el alcance geográfico a otros municipios de los departamentos de Caquetá, Guaviare, Meta, Putumayo, Amazonas y Guainía.</t>
  </si>
  <si>
    <t xml:space="preserve">• Formulación de Planes de manejo forestal integral y comunitario y primera UCA.
• Estudios y apoyo a las organizaciones para la consolidación de la cadena de valor.
• Restauración ecológica en corredores priorizados
• Fortalecer el conocimiento y transferencia de tecnología para el uso y conservación de la biodiversidad
• Implementación Metodología homologada para realizar estudios de conectividad ecológica y fragmentación del paisaje amazónico colombiano, en el ámbito de alcance subregional y local, en coordinación y concertación con la Mesa Técnica Ambiental
• Acuerdo Sectorial con UPRA en Aptitud de usos de la tierras y cadena forestal.
</t>
  </si>
  <si>
    <t>METAS O PRODUCTOS PARA LA VIGENCIA 2022</t>
  </si>
  <si>
    <t>Caquetá
Guaviare
Meta
Putumayo
Amazonas
Guainía</t>
  </si>
  <si>
    <t xml:space="preserve"> Programa 4. Biodiversidad, bienestar y sostenibilidad
 </t>
  </si>
  <si>
    <t>Fortaleciendo  las capacidades territoriales para apoyar innovaciones en agroecología, pesca artesanal responsable y bioeconomía circular para la adaptación y mitigación al cambio climático en zonas costeras y fronteras forestales en Colombia DeSIRA 2020 – CO
ABRIGUE Fortalecimiento que transforma</t>
  </si>
  <si>
    <t>• Protocolo de articulación técnica de los sistemas de monitoreo de bosques y coberturas existente, validado e incorporado como soporte de la continuidad en la operación de SMBYC, SIATAC y SIGEA de autoridades ambientales.
•  Transferencia de Modelo de intervención para Acuerdos de conservación, restauración y no deforestación con productores rurales.
• Acciones de conservación y manejo de especies amenazadas de flora, fauna terrestre y fauna acuática, que contribuyan a la conectividad, en implementación.</t>
  </si>
  <si>
    <t xml:space="preserve">• Acuerdos de conservación de bosques, de desarrollo rural bajo en carbono y no deforestación con comunidades campesinas firmados 
• Hectáreas con intervenciones productivas diseñadas con las asociaciones bajo los acuerdos de conservación con asociaciones campesinas.
•  Familias campesinas con acuerdos de conservación de bosques al interior de sus predios e implementando opciones de uso del suelo que reducen deforestación. 
</t>
  </si>
  <si>
    <t>• Establecimiento de 375 conglomerados coincidentes con los puntos del Marco Geo-estadístico del IFN que incluyen la colecta de: 
1. Información en los formatos respectivos; las muestras botánicas y su posterior secado, determinación y almacenamiento temporal; la colecta de muestras de suelo y detritos y su envío al laboratorio que el IDEAM defina para su análisis posterior. 
2.  Formularios de campo en formato físico y digital (incluyendo los formatos originales escaneados) y los datos (a nivel de micro dato) generados en los muestreos de vegetación (i.e. dasométricos y florísticos), de suelos y de detritos de madera
3. Ejemplares botánicos colectados durante los muestreos de campo</t>
  </si>
  <si>
    <t xml:space="preserve">• Un (1) plan de manejo desarrollado
• Tres (3) Unidades productivas establecidas
• Cuatro (4) Capacitaciones realizadas
• Realizar la administración del proyecto
• Realizar la interventoría del proyecto
• Un (1) proceso de beneficio implementado
• Fichas técnicas de tres (3) especies vegetales y un (1) subproducto desarrolladas
•Diez (10) Ingredientes y productos desarrollados para la comercialización
• Talleres de transferencia de conocimiento realizados
</t>
  </si>
  <si>
    <t>Amazonas</t>
  </si>
  <si>
    <t xml:space="preserve">Putumayo </t>
  </si>
  <si>
    <t>Putumayo
Caquetá
Cauca</t>
  </si>
  <si>
    <t>Contribuir al cumplimiento de las metas NDC de mitigación y adaptación al cambio climático desde los sectores agricultura, silvicultura, y otros usos de la tierra (AFOLU) y pesca artesanal</t>
  </si>
  <si>
    <t xml:space="preserve">Avances en cada una de las actividades para lograr: 
• A1.R1 Desarrollar e implementar estrategias de mejoramiento de la producción agroecológica (AE) (cantidad + calidad + baja en carbono (PT3, 4 y 5)
• A1.R2 Establecer sistemas de garantía participativos para la certificación de los productos/servicios AEBE (PT2)
• A1.R3. Evaluar los efectos de la variabilidad climática y el Cambio climático sobre los sistemas agrícolas a nivel de cada departamento (PT 3,4 y 5)
• A2.R1. Organizar plataformas locales de innovación multiactores y desarrollar participativamente una estrategia de bioeconomía con bases agroecológicas para cada territorio de intervención basados en sistemas participativos de gestión de innovaciones y de conocimientos.
• A2.R2. Capacitar a los actores locales (productores, transformadores) y sus organizaciones en los principios y técnicas de producción agroecológica y pesca artesanal sostenible
• A2.R3. Capacitar a los actores locales (productores, transformadores) y sus organizaciones en el desarrollo, implementación y evaluación de sistemas de mercadeo (green markets) de los productos bioeconómicos/ agroecológicos
• A2.R4. Diseñar un sistema de monitoreo y evaluación participativo, de las estrategias AEBE implementadas en cada territorio
• A2.R5. Establecer un sistema de conocimiento e innovación agroecológico (AKIS)
• A3.R1. Realizar un análisis estructural de las actuales cadenas de valor con respecto a sus actores, su rentabilidad, su huella de carbono, sus impactos ambientales y las oportunidades para mejorar (PT 3, 4,y 5):
Caquetá
• A3.R2 Integrar elementos de agroecología (AE) y pesca artesanal sostenible así como de bioeconomía en los existentes sistemas de producción, transformación y comercialización (PT 3, 4 y 5)
• A3.R3. Integrar elementos de adaptación a los efectos del CC y de reducción de huellas de carbono en los existentes sistemas de producción, transformación y comercialización en Caquetá, Meta y Chocó (PT 3, 4 y 5)
• A3.R4. Proponer, desarrollar y probar en terreno nuevas cadenas de valor en base a productos agroecológicos con potencial comercial (PT 4,3 y 5).
• A3.R5 Desarrollar e implementar estrategias para mejorar los aspectos comerciales (transformación, mercadeo, gestión de negocios) de las diferentes cadenas de valor. (PT 3,4 y 5)
• A4.R1 Elaborar un diagnóstico participativo sobre las Capacidades, Financiamiento, Gobernanza, Normatividad y Política en Ciencia, Tecnología e Innovación, con respecto a AEBE (Ámbitos territorial y nacional)
• A4.R2 Implementar estrategias de fortalecimiento de Capacidades, Financiamiento, Gobernanza, Normatividad y Política en CTeI favorables a la AEBE, siguiendo el modelo de gobernanza multinivel de la OECD con actores de gobernanza territoriales y con Ministerios relacionados
• A4.R3. Realizar una evaluación y sistematización de los resultados a nivel nacional y territorial sobre Capacidades, Financiamiento, Gobernanza, Normatividad y Política en Ciencia, Tecnología e Innovación para fomentar AEBE
</t>
  </si>
  <si>
    <t>Programa 4. Biodiversidad, bienestar y sostenibilidad</t>
  </si>
  <si>
    <t xml:space="preserve">• Caracterizar la diversidad biológica de la cuenca baja del río Guayabero en el departamento del Guaviare, mediante registros biológicos debidamente curados, preservados y catalogados.
• Desarrollar talleres de capacitación en técnicas de colecta y procesamiento de colecciones biológicas para su conservación. 
• Generar productos de información con base en servicios de datos interoperables de diversas fuentes.
• Desarrollar aplicaciones informáticas que permitan el intercambio de información de manera interoperable.
• Crear y gestionar un espacio de trabajo interinstitucional que facilite el intercambio de datos, información y servicios de información ambiental, de manera interoperable, de la Amazonia colombiana.
</t>
  </si>
  <si>
    <t>3.    Bioeconomía</t>
  </si>
  <si>
    <t>3.    Bioeconomía
7. Cambio Climático</t>
  </si>
  <si>
    <t xml:space="preserve">Caquetá
Meta
Chocó
</t>
  </si>
  <si>
    <t>CDA</t>
  </si>
  <si>
    <t>PROGRAMA PENIA</t>
  </si>
  <si>
    <t>P1. LI 5. Soluciones bajo perspectivas de paisaje y
territoriales sobre innovación agroecológica</t>
  </si>
  <si>
    <t xml:space="preserve">Programa 1. Cambio climático
</t>
  </si>
  <si>
    <t xml:space="preserve">
Programa 4. Biodiversidad, bienestar y sostenibilidad
</t>
  </si>
  <si>
    <t xml:space="preserve">
Programa 6. Construcción de territorios sostenibles
</t>
  </si>
  <si>
    <t xml:space="preserve">P4. LI 3. Valorización de la biodiversidad
</t>
  </si>
  <si>
    <t>P4. LI 3. Valorización de la biodiversidad</t>
  </si>
  <si>
    <t xml:space="preserve">Alternativas productivas Amazonas BPIN 2020000100269 - Fortalecimiento de alternativas productivas basadas en el aprovechamiento sostenible de los recursos del bosque por comunidades locales del departamento de Amazonas </t>
  </si>
  <si>
    <t>MINISTERIO DE AMBIENTE Y 
DESARROLLO SOSTENIBLE</t>
  </si>
  <si>
    <r>
      <rPr>
        <b/>
        <sz val="12"/>
        <rFont val="Arial Narrow"/>
        <family val="2"/>
      </rPr>
      <t xml:space="preserve">Proceso: </t>
    </r>
    <r>
      <rPr>
        <sz val="12"/>
        <rFont val="Arial Narrow"/>
        <family val="2"/>
      </rPr>
      <t>Gestión Integrada del Portafolio de Planes, Programas y Proyectos</t>
    </r>
  </si>
  <si>
    <r>
      <rPr>
        <b/>
        <sz val="10"/>
        <color theme="1"/>
        <rFont val="Arial Narrow"/>
        <family val="2"/>
      </rPr>
      <t xml:space="preserve">Versión: </t>
    </r>
    <r>
      <rPr>
        <sz val="10"/>
        <color theme="1"/>
        <rFont val="Arial Narrow"/>
        <family val="2"/>
      </rPr>
      <t>3</t>
    </r>
  </si>
  <si>
    <r>
      <t xml:space="preserve">Vigencia: </t>
    </r>
    <r>
      <rPr>
        <sz val="10"/>
        <rFont val="Arial Narrow"/>
        <family val="2"/>
      </rPr>
      <t>24/09/2021</t>
    </r>
  </si>
  <si>
    <r>
      <t xml:space="preserve">Código : </t>
    </r>
    <r>
      <rPr>
        <sz val="10"/>
        <rFont val="Arial Narrow"/>
        <family val="2"/>
      </rPr>
      <t>F-E-GIP-32</t>
    </r>
  </si>
  <si>
    <t>Investigación en conservación y aprovechamiento sostenible de la diversidad biológica, socioeconómica y cultural de la Amazonia colombiana - BPIN 2017011000137</t>
  </si>
  <si>
    <r>
      <t xml:space="preserve">REFERENTES DE SEGUIMIENTO
(ACTIVIDADES)
</t>
    </r>
    <r>
      <rPr>
        <b/>
        <sz val="10"/>
        <color rgb="FFFF0000"/>
        <rFont val="Arial Narrow"/>
        <family val="2"/>
      </rPr>
      <t>(SE DILIGENCIA ENTRE DICIEMBRE Y ENERO ANTES DE EL GIRO ANUAL DE RECURSOS- ES CONDICIONAL)</t>
    </r>
  </si>
  <si>
    <t>Producto(s)</t>
  </si>
  <si>
    <t>Indicador(es) de Producto</t>
  </si>
  <si>
    <t>% Contribución actividad a la consecución del objetivo</t>
  </si>
  <si>
    <t>Actividades</t>
  </si>
  <si>
    <t>% de Avance acumulado esperado de la actividad
Trimestre I</t>
  </si>
  <si>
    <t>% de Avance acumulado esperado de la actividad
Trimestre II</t>
  </si>
  <si>
    <t>% de Avance acumulado esperado de la actividad
Trimestre III</t>
  </si>
  <si>
    <t>% de Avance acumulado esperado de la actividad
Trimestre IV</t>
  </si>
  <si>
    <t>PROGRAMACIÓN DE AVANCE PRESUPUESTAL ACUMULADO</t>
  </si>
  <si>
    <t xml:space="preserve">% de Avance acumulado por actividad
</t>
  </si>
  <si>
    <t xml:space="preserve">Valor Actividad  ($) </t>
  </si>
  <si>
    <t>Trimestre I</t>
  </si>
  <si>
    <t>Trimestre II</t>
  </si>
  <si>
    <t>Trimestre III</t>
  </si>
  <si>
    <t>Trimestre IV</t>
  </si>
  <si>
    <t xml:space="preserve">Aumentar  la información disponible sobre la realidad biológica, social, económica, ecológica y cultural en la Amazonia colombiana </t>
  </si>
  <si>
    <t>Programa 3. Agua, ecosistemas acuáticos y territorio
Programa 4. Biodiversidad, bienestar y sostenibilidad</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</si>
  <si>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t>
  </si>
  <si>
    <t>1.1.1.</t>
  </si>
  <si>
    <t>1.1.2.</t>
  </si>
  <si>
    <t>1.1.3.</t>
  </si>
  <si>
    <t>1.1.4.</t>
  </si>
  <si>
    <t>1.1.5.</t>
  </si>
  <si>
    <t>1.1.6.</t>
  </si>
  <si>
    <t>1.2.1.</t>
  </si>
  <si>
    <t>1.2.2.</t>
  </si>
  <si>
    <t>1.2.3.</t>
  </si>
  <si>
    <t>Generar información sobre los conocimientos tradicionales asociados a la biodiversidad que permita comprender el relacionamiento de las sociedades tradicionales con su entorno y su contexto</t>
  </si>
  <si>
    <t>Programa 4. Biodiversidad, bienestar y sostenibilidad
Programa 6. Construcción de territorios sostenibles</t>
  </si>
  <si>
    <t>2.1.2.</t>
  </si>
  <si>
    <t>2.1.4.</t>
  </si>
  <si>
    <t xml:space="preserve">Modelamiento ambiental y escenarios dinámicos del territorio amazónico.
Restauración ecológica.
Dinámicas Socioambientales en la Amazonia.
Cambio climático.
</t>
  </si>
  <si>
    <t>2.2.1.</t>
  </si>
  <si>
    <t>2.2.2.</t>
  </si>
  <si>
    <t>2.2.3.</t>
  </si>
  <si>
    <t>2.2.5.</t>
  </si>
  <si>
    <t>Realizar innovación, transferencia de tecnología y apropiación social para la sostenibilidad de la región Amazónica colombiana</t>
  </si>
  <si>
    <t>Programa 7. Apropiación social del conocimiento para la gobernanza Ambiental
Programa 8. Gestión integral de la información ambiental en Colombia</t>
  </si>
  <si>
    <t xml:space="preserve">Servicio de información ambiental de la Amazonía colombiana datos actualizados incorporados en las bases de datos   </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</si>
  <si>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</si>
  <si>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3.1.1.</t>
  </si>
  <si>
    <t>3.1.2.</t>
  </si>
  <si>
    <t>Modelar escenarios actuales y futuros de ocupación y sostenibilidad ambiental de la Amazonia colombiana y realizar el monitoreo ambiental.</t>
  </si>
  <si>
    <t>3.1.4.</t>
  </si>
  <si>
    <t>1. Una (01) Estrategia de visibilidad y comunicación realizadas (eventos, publicaciones, talleres, divulgación, etc.)
2. Diez (10) documentos divulgados.
3. Treinta (30)Talleres o actividades de capacitación realizadas</t>
  </si>
  <si>
    <t>3.2.1.</t>
  </si>
  <si>
    <t>3.2.2.</t>
  </si>
  <si>
    <t>3.3.1.</t>
  </si>
  <si>
    <t>3.3.2.</t>
  </si>
  <si>
    <t>Programa 3. Agua, ecosistemas acuáticos y territorio 
Programa 4. Biodiversidad, bienestar y sostenibilidad
Programa 6. Construcción de territorios sostenibles
Programa 7. Apropiación social del conocimiento para la gobernanza Ambiental
Programa 8. Gestión integral de la información ambiental en Colombia</t>
  </si>
  <si>
    <t xml:space="preserve">Sedes adecuadas  </t>
  </si>
  <si>
    <t>Sedes del Instituto SINCHI en la Amazonia colombiana mantenidas y adecuadas</t>
  </si>
  <si>
    <t xml:space="preserve">Garantizar amparos para la sostenibilidad de los instrumentos físicos y logísticos que soportan el proceso investigativo y la custodia de información ambiental de la Amazonia colombiana
</t>
  </si>
  <si>
    <t>2.1.1.</t>
  </si>
  <si>
    <t>Diseñar y ejecutar investigación en modelos de sistemas para paisajes productivos  sostenibles en la Amazonia</t>
  </si>
  <si>
    <t>ARTICULACIÓN PENIA 2021-2030</t>
  </si>
  <si>
    <t>POA PLAN OPERATIVO ANUAL - INSTITUTOS DE INVESTIGACION AMBIENTAL</t>
  </si>
  <si>
    <t>Servicio de apoyo a emprendimientos</t>
  </si>
  <si>
    <t xml:space="preserve">1. Un (01)  Modelo para la conservación de la biodiversidad realizados  .
2. Un (01) Sistemas productivos a nivel paisaje evaluados
3. Mantenimiento de hectáreas establecidas y en proceso de restauración
4. Un (01) protocolo de restauración validado.
5. Estrategias para la gestión ambiental urbana y territorial formuladas.
6. Acuerdos municipales para la conservación del medio ambiente aprobados y otorgados
</t>
  </si>
  <si>
    <t xml:space="preserve">% Contribución al objetivo
</t>
  </si>
  <si>
    <t>Conservación de bosques y sostenibilidad en el corazón de la Amazonia GEF 6 financiamiento adicional ASL</t>
  </si>
  <si>
    <t>Banco Mundial  - Gef 7
Fondo Patrimonio Natural</t>
  </si>
  <si>
    <t>Conservación de Bosques y Sostenibilidad en el Corazón de la Amazonia - GEF 7 - Financiamiento adicional ASL 2</t>
  </si>
  <si>
    <t xml:space="preserve">COMPROMETIDO </t>
  </si>
  <si>
    <t>COMPROMETIDO</t>
  </si>
  <si>
    <t xml:space="preserve">INSTITUTO AMAZÓNICO DE INVESTIGACIONES CIENTÍFICAS SINCHI </t>
  </si>
  <si>
    <t xml:space="preserve">PROYECTOS COFINANCIADOS </t>
  </si>
  <si>
    <t>PROGRAMA PLAN ESTRATÉGICO INSTITUCIONAL</t>
  </si>
  <si>
    <t>COSTO DEL PROYECTO (sin contrapartida)</t>
  </si>
  <si>
    <t>EJECUTADO COMPROMISOS</t>
  </si>
  <si>
    <t xml:space="preserve">Sub Total </t>
  </si>
  <si>
    <t xml:space="preserve">INVERSIÓN PGN </t>
  </si>
  <si>
    <t xml:space="preserve">GASTOS DE FUNCIONAMIENTO </t>
  </si>
  <si>
    <t xml:space="preserve">DESCRIPCIÓN </t>
  </si>
  <si>
    <t xml:space="preserve">FUENTE </t>
  </si>
  <si>
    <t xml:space="preserve">PRESUPUESTO RECURSOS PROPIOS </t>
  </si>
  <si>
    <t>DESCRIPCIÓN</t>
  </si>
  <si>
    <t>Proyectos cofinanciados</t>
  </si>
  <si>
    <t>Inversión BPIN (PGN)</t>
  </si>
  <si>
    <t>Gastos de Funcionamiento (PGN)</t>
  </si>
  <si>
    <t>Recursos propios</t>
  </si>
  <si>
    <t>Información disponible en el SIAT-AC con la línea base de los Indicadores de Bienestar para Pueblos Indígenas IBHI de los resguardos priorizados en la región amazónica</t>
  </si>
  <si>
    <t xml:space="preserve">Subtotal </t>
  </si>
  <si>
    <t xml:space="preserve">ACTI - Amazonas </t>
  </si>
  <si>
    <t>ACTI - Vaupés</t>
  </si>
  <si>
    <t xml:space="preserve">R1.Fomento a la innovación regional: Innovaciones técnicas y organizacionales para realizar la transición hacia AEBE probadas y adoptadas en el campo por los usuarios
Entregables:
• Banco de opciones agroecológicas probadas para ser adoptadas en campo (mitigación y adaptación al CC)
• Productos y servicios AEBE definidos para certificación
R2. Capacidades regionales en AEBE: Capacidades de los productores y sus organizaciones locales para realizar la transición hacia AEBE fortalecidas
Entregables:
• Informe con análisis y diagnóstico de las cadenas de valor y sus capacidades para adoptar estrategias.
• Estrategia de bioeconomía con AEBE para cada región.
• Plataforma de venta en line.
• Sistema de monitoreo participativo para las cadenas de AEBE regionales
R 3. Mejorar Cadenas de valor vía bioeconomía: Cadenas de valor mejoradas (o establecidas) en cuanto a su rentabilidad, su resiliencia frente al cambio climático y su huella de carbono
Entregables:
•Informe sobre estructura socio-económica y funciones ecológicas de las explotaciones y cadenas de valor, incluidas tipología de sistemas socio-ecológicos.
• Mapeo de datos específicos de las cadenas de valor y análisis estructural y económico.
• Reporte de capacidades locales fortalecidas en AEBE.
R4. Política, Gobernanza y Marco regulatorio en AEBE: Capacidades de las instancias de gobernanza en facilitar la adopción de prácticas AEBE fortalecidas 
Entregables:
• Documento de propuestas de lineamientos de política nacional intersectorial* en AEBE
• Portafolio de opciones de financiación para AEBE
•Documento de propuestas de mejora al marco normativo para promover AEBE Documento de recomendaciones para la Gobernanza regional intersectorial en AEBE
</t>
  </si>
  <si>
    <t>ODS 15 Proteger, restablecer y promover el uso sostenible de los ecosistemas terrestres, gestionar sosteniblemente los bosques, luchar contra la desertificación, detener e invertir la degradación de las tierras y detener la pérdida de biodiversidad</t>
  </si>
  <si>
    <t xml:space="preserve">• Un (1) Plan de manejo y aprovechamiento desarrollado y protocolos de monitoreo y evaluación
• Un (1) proceso de  BPA para sistemas agrobiodiversos implementado.
• Un (1) documento con la estandarización del procesos de transformación (extracción de aceite)
• Un (1) documento manual de funcionamiento de equipo de extracción  
• Capacitaciones para la transferencia del conocimiento
• Dos (2) Planes de negocios formulados
</t>
  </si>
  <si>
    <t xml:space="preserve">Avances en cada una de las actividades para lograr: 
• Un (1) Plan de manejo y aprovechamiento desarrollado y protocolos de monitoreo y evaluación
• Un (1) proceso de  BPA para sistemas agrobiodiversos implementado.
• Un (1) documento con la estandarización del procesos de transformación (extracción de aceite)
• Un (1) documento manual de funcionamiento de equipo de extracción  
• Capacitaciones para la transferencia del conocimiento
• Dos (2) Planes de negocios formulados
</t>
  </si>
  <si>
    <t>Alternativas productivas Vaupés BPIN 2020000100264 - Desarrollo tecnológico para el fortalecimiento de alternativas productivas sostenibles de productos no maderables del departamento de Vaupés</t>
  </si>
  <si>
    <t>Desarrollo tecnológico para el fortalecimiento de alternativas productivas sostenibles de productos no maderables del departamento de Vaupés</t>
  </si>
  <si>
    <t xml:space="preserve">Avances en cada una de las actividades para lograr: 
•Formular una estrategia para el aprovechamiento sostenible de Inchi (C.Orinocense) por la comunidad de Wacurabá
•Planificar y establecer unidades productivas Familiares para la producción de especies para aprovechamiento comercial
•Determinar los costos productivos de especies en campo y apoyo a productores para su comercialización justa
•Evaluar e implementar en la comunidad Wacurabá, el proceso de beneficio de Inchi o Cacay, implementando un secador solar
•Caracterizar los parámetros fisicoquímicos y de actividades biológica de las especies seleccionadas y subproductos de la transformación Inchi o Cacay
•Desarrollar productos y sus procesos de transformación a partir de las especies seleccionadas y de los subproductos de proceso, para su implementación en la planta de transformación
•Realizar procesos de transferencia de conocimiento y tecnológica a iniciativas empresariales, y comunitarias en aspectos técnicos, organizativos,  sociales, empresariales, comercialización justa y mercadeo
</t>
  </si>
  <si>
    <t>RESUMEN PLAN FINANCIERO 2022</t>
  </si>
  <si>
    <t>PLAN DE ACCIÓN
PROYECTOS COFINANCIADOS POR FUENTES DISTINTAS AL PRESUPUESTO GENERAL DE LA NACIÓN
VIGENCIA 2023</t>
  </si>
  <si>
    <t>TRANSFORMACIÓN</t>
  </si>
  <si>
    <t xml:space="preserve">Grupos de catalizadores </t>
  </si>
  <si>
    <t>Líneas de trabajo</t>
  </si>
  <si>
    <t>Catalizadores</t>
  </si>
  <si>
    <t>1. Programa de conservación de la naturaleza y su restauración</t>
  </si>
  <si>
    <t xml:space="preserve">a. Contener la deforestación
b. Restaurar ecosistemas, áreas protegidas y otras áreas ambientalmente estratégicas
</t>
  </si>
  <si>
    <t xml:space="preserve">A. Naturaleza viva: regeneración con inclusión social
</t>
  </si>
  <si>
    <t>PLAN FINANCIERO 2023</t>
  </si>
  <si>
    <t>SALDO PROYECTADO 2023</t>
  </si>
  <si>
    <t>PROGRAMACIÓN  2023</t>
  </si>
  <si>
    <t>VALOR VIGENCIA 2023</t>
  </si>
  <si>
    <t>Total Plan Incorporación 2023</t>
  </si>
  <si>
    <t>Total Plan financiero 2023</t>
  </si>
  <si>
    <r>
      <t xml:space="preserve">COSTO DEL PROYECTO BIENIO 2021 - 2022
</t>
    </r>
    <r>
      <rPr>
        <sz val="12"/>
        <color theme="0"/>
        <rFont val="Calibri"/>
        <family val="2"/>
        <scheme val="minor"/>
      </rPr>
      <t>(no incluye contrapartida)</t>
    </r>
  </si>
  <si>
    <t xml:space="preserve">CDA-Expedición científica por la conectividad entre Macarena y Chiribiquete Componente (i) Caracterización biologica </t>
  </si>
  <si>
    <t>Aunar esfuerzos técnicos y administrativos entre el  INSTITUTO  SINCHI, y LA CDA para la elaboración de los siguientes  tres estudios técnicos: (i)  caracterización biológica; (ii) suelos y (iii)  conectividad y fragmentación como soporte para el manejo sostenible y gestión ambiental de los recursos naturales, en el corredor de conectividad ecosistémica entre la zona sur del Parque Nacional Natural Sierra de La Macarena y norte del Parque Nacional Natural Serranía de Chiribiquete, cuenca baja del río Guayabero</t>
  </si>
  <si>
    <t xml:space="preserve">CDA-Expedición científica por la conectividad entre Macarena y Chiribiquete. Componentes  (ii) suelos y (iii)  conectividad y fragmentación </t>
  </si>
  <si>
    <t>Mejoramiento del sistema ganadero de doble propósito, mediante el establecimiento del silvopastoreo racional voisin en los municipios San José del Fragua, Belén de los Andaquíes y Albania departamento del Caquetá. Contrato 44</t>
  </si>
  <si>
    <t>Incrementar la sostenibilidad ambiental, económica y social de los sistemas de producción bovinos de los beneficiarios de la organización ASOAGROFRAN en los municipios de San José de Fragua, Belén de los Andaquíes y Albania (Caquetá).</t>
  </si>
  <si>
    <t>Fortalecimiento, cadena productiva de sacha inchi a través del uso sostenible de los recursos naturales en la organización de productores ASPROMACARENA, Vista Hermosa, Meta. Contrato 97</t>
  </si>
  <si>
    <t>Incrementar las capacidades para la gestión integral del sistema productivo de sacha Inchi como apuesta de negocio verde en el municipio de Vista Hermosa, Meta</t>
  </si>
  <si>
    <t>Fortalecimiento del sistema productivo de sacha inchi, frutales amazónicos y abejas meliponas mediante el encadenamiento asociativo y comercialización en los municipios de Puerto Asís, Puerto Caicedo y Puerto Leguízamo, Putumayo</t>
  </si>
  <si>
    <t>Fortalecer capacidades tecnológicas y de gestión de iniciativas comerciales sostenibles de cultivos de frutales amazónicos y abejas meliponas en productores organizados de tres municipios del Putumayo.</t>
  </si>
  <si>
    <t>Conservación, recuperación, descontaminación y sostenibilidad de cananguchales en el municipio de Puerto Asís</t>
  </si>
  <si>
    <t>Iniciar el proceso de recuperación de la cobertura de humedales naturales, dominados por Maurita flexuosa L. (Cananguchal), afectados por la incidencia de actividades productivas no sostenibles como la ganadería extensiva</t>
  </si>
  <si>
    <t>Generar procesos de inclusión socioeconómica, la conservación de la biodiversidad y sus servicios ecosistémicos a través de la implementación de siembra, beneficio, y comercialización de cacao, mediante modelos productivos sostenibles con productores del municipio San José del Fragua en el departamento del Caquetá para recuperar y mantener la integridad de los ecosistemas del Piedemonte Amazónico.
Código 2019-440003512</t>
  </si>
  <si>
    <t>Fortalecer la productividad de las fincas de 69 asociados a AHIDROCAV, quienes participan como beneficiarios, a través del establecimiento de cultivos de cacao, plátano y maderables. en el municipio de San José del Fragua, Departamento de Caquetá.</t>
  </si>
  <si>
    <t>Diversidad acuática Putumayo - Caracterización hidrológica, fisicoquímica y biológica de ecosistemas acuáticos ubicados en las cuencas de los ríos Caquetá y Putumayo, y su relación con las sociedades humanas ribereñas, para la proposición de lineamientos de conservación y manejo. ANDI - Gran Tierra Energy (GTE) - Amerisur Exploración Colombia (AEC)- WCS</t>
  </si>
  <si>
    <t>Realizar la caracterización hidrológica, fisicoquímica y biológica de ecosistemas acuáticos ubicados en las cuencas de los ríos Caquetá y Putumayo, y su relación con las sociedades humanas ribereñas, para la proposición de lineamientos de conservación y manejo.</t>
  </si>
  <si>
    <t>Fortalecimiento del ecosistema de ciencia, tecnología e innovación en el departamento del Guaviare</t>
  </si>
  <si>
    <t>Fortalecer las capacidades del ecosistema de CTeI en el departamento del Guaviare</t>
  </si>
  <si>
    <t>Asegurar la participación efectiva de las comunidades rurales en el proceso de ajuste y validación del “PIVAC” así como del plan de acción para su implementación y seguimiento</t>
  </si>
  <si>
    <t>Empoderamiento de ingredientes naturales amazónicos – Empoderamiento de la cadena de valor de los productos forestales no maderables del bosque a través de la transferencia de tecnología para el fortalecimiento de la bioeconomía circular en la región amazónica colombiana // “Empowerment of Amazonic Natural Ingredients” - Empowerment of non-timber forest products value chain actors through technology transferring to strengthen the circular bioeconomy in the Colombian Amazon region.</t>
  </si>
  <si>
    <t>Fortalecer la cadena de ingredientes naturales de la región amazónica colombiana para mejorar su competitividad y circularidad mediante procesos de innovación, desarrollo tecnológico y su transferencia.</t>
  </si>
  <si>
    <t>3. Modelos de Funcionamiento</t>
  </si>
  <si>
    <t xml:space="preserve">b. Restaurar ecosistemas, áreas protegidas y otras áreas ambientalmente estratégicas
</t>
  </si>
  <si>
    <t>C. Economía productiva a través de la reindustrialización y la bioeconomía</t>
  </si>
  <si>
    <t>3. Consolidar los modelos de bioeconomía y turismo incluyentes, basada en el conocimiento y la innovación</t>
  </si>
  <si>
    <t>a. Modelos de producción sostenible y regenerativos en agricultura y ganadería
b. Turismo sostenible e incluyente
c. Economía forestal y bioproductos
d. Economía circular basada en la producción y el consumo responsable</t>
  </si>
  <si>
    <t xml:space="preserve">a. Modelos de producción sostenible y regenerativos en agricultura y ganadería
 </t>
  </si>
  <si>
    <t>c. Economía forestal y bioproductos
d. Economía circular basada en la producción y el consumo responsable</t>
  </si>
  <si>
    <t>10. Restauración ecológica.</t>
  </si>
  <si>
    <t>11. Sistemas de producción y paisajes productivos amazónicos.</t>
  </si>
  <si>
    <t>3. Bioeconomía</t>
  </si>
  <si>
    <t>1. Conocimiento. 
4. Apropiación social de la ciencia</t>
  </si>
  <si>
    <t xml:space="preserve">6. Dinámicas socioambientales de la amazonia </t>
  </si>
  <si>
    <t>5. Gestión compartida</t>
  </si>
  <si>
    <t xml:space="preserve">• Ejemplares colectados ingresados a colecciones biológicas debidamente preservados y catalogados.
• Comunidades informadas y capacitadas en la biodiversidad local a partir de estrategias de comunicación del conocimiento como fomento a la apropiación social de los productos de la Expedición.
•  Informe que documente la diversidad biológica de los grupos evaluados, como base para sustentar la creación de un área protegida. 
</t>
  </si>
  <si>
    <t xml:space="preserve">• Documento de propuesta técnico y   temático con el diagnóstico, diseño y fortalecimiento de herramientas y canales para la interoperabilidad.
• Plataforma tecnológica en línea e implementada en el SIAT-AC, para facilitar el seguimiento al estado de los recursos naturales de la Amazonia colombiana
•  Talleres y piezas de divulgación para la transferencia de conocimiento con las comunidades y las instituciones del SINA.
</t>
  </si>
  <si>
    <t xml:space="preserve">• 597 ha con sistemas silvopastoriles y ronda hídrica en proceso de restauración y conectividad ecológica implementadas. 
•  Un documento que recoja los resultados de la caracterización predial participativa y los lineamientos para su implementación. 
• Un plan de gestión ambiental y social formulado e implementado. 
•  239 Socios capacitados en aspectos Socio empresariales y organizativos, Plan de asistencia técnica 
•  Estructurado e implementado un plan de negocio y de fortalecimiento organizacional para la producción y comercialización de leche. 
• Un documento que recoja las acciones realizadas en cada uno de los talleres comunitarios que permita ejecutar el Plan de asistencia técnica y producción propuesta, 
</t>
  </si>
  <si>
    <t xml:space="preserve">Avances para lograr: 
• 597 ha con sistemas silvopastoriles y ronda hídrica en proceso de restauración y conectividad ecológica implementadas. 
•  Un documento que recoja los resultados de la caracterización predial participativa y los lineamientos para su implementación. 
• Un plan de gestión ambiental y social formulado e implementado. 
•  239 Socios capacitados en aspectos Socio empresariales y organizativos, Plan de asistencia técnica 
•  Estructurado e implementado un plan de negocio y de fortalecimiento organizacional para la producción y comercialización de leche. 
• Un documento que recoja las acciones realizadas en cada uno de los talleres comunitarios que permita ejecutar el Plan de asistencia técnica y producción propuesta, </t>
  </si>
  <si>
    <t xml:space="preserve">• 66 Unidades Productoras Agropecuarias que adoptan sistemas productivos sostenibles (número) 
• 66 Familias que implementan practicas productivas sostenibles (número) </t>
  </si>
  <si>
    <t xml:space="preserve">Avances para lograr: 
• Plan técnico 
• Plan ambiental 
• Encuesta socioeconómica 
• Acuerdos cero deforestación suscritos 
• Plan de Gestión Ambiental y Social - PGAS 
• Plan de comercialización 
</t>
  </si>
  <si>
    <t xml:space="preserve">• 66 beneficiarios, Meliponarios: 35 unidades productivas, cada una equivalente a 120m2 y con 40 colmenas. =Total del área: 4.560 m2.
• Unidad productiva de frutales: 14 unidades para sostenimiento de 1,0 ha cada una y 17 unidades para establecimiento y sostenimiento de 0,5 Has cada una. Total, área: 22,5 ha. 
</t>
  </si>
  <si>
    <t xml:space="preserve">Avances para lograr: 
• 66 beneficiarios, Meliponarios: 35 unidades productivas, cada una equivalente a 120m2 y con 40 colmenas. =Total del área: 4.560 m2.
• Unidad productiva de frutales: 14 unidades para sostenimiento de 1,0 ha cada una y 17 unidades para establecimiento y sostenimiento de 0,5 Has cada una. Total, área: 22,5 ha. 
</t>
  </si>
  <si>
    <t>•  289 ha  Áreas con proceso de restauración en áreas de especial importancia ambiental
•  19 Acuerdos de  Conservación Cananguchales</t>
  </si>
  <si>
    <t xml:space="preserve">•  Capacitar a los beneficiarios del proyecto y la comunidad interesada, en temas de la composición, estructura y función del Cananguchal y su restauración ecológica.
•  Intercambiar conocimiento en torno a el potencial de uso del Cananguchal 
•  Documentar las herramientas dispuestas para el manejo del Cananguchal como ecosistema estratégico 
•  Diagnosticar el estado actual de las áreas objeto del proyecto
•  Enriquecimiento, Plantación y Aislamiento de áreas e cananguchales con monitoreo en ejecución
</t>
  </si>
  <si>
    <t>•  69 Unidades Productoras Agropecuarias que adoptan sistemas productivos sostenibles (número)
•  69 Familias que implementan practicas productivas sostenibles (número)</t>
  </si>
  <si>
    <t>Avances para lograr: 
• Mapas que representen la información procesada
• Informe técnico con la caracterización, parametrización y clasificación de las redes de drenaje y memorias de cálculo del estudio hidrológico
• Análisis hidroclimatológico
• Análisis fisicoquímicos y microbiológicos de los sitios muestreados
• Ejemplares y muestras líquidas colectados ingresados a colecciones biológicas debidamente preservados y catalogados.
•  Listado taxonómico por grupos biológicos con las especies identificadas.
• Registros biológicos reportados en el Sistema de Información en Biodiversidad de Colombia SiB-Colombia.
• Informe técnico
• Base de datos de cepas útiles (bacterias degradadoras de hidrocarburos, biosurfactantes).Proponer lineamientos estratégicos que orienten acciones en el corto, mediano y largo plazo en favor de la gestión de la biodiversidad acuática en el área estudiada: 
• Mapeo de actores
• Identificación y priorización de los servicios que proveen los ecosistemas y los conflictos por uso del recurso hídrico
• Documento técnico que incorpore lineamientos estratégicos</t>
  </si>
  <si>
    <t>Programa 7. Apropiación social del cumplimiento para la gobernanza ambiental</t>
  </si>
  <si>
    <t>Gestión del conocimiento en gobernanza ambiental</t>
  </si>
  <si>
    <t>12. Comunicación de la ciencia</t>
  </si>
  <si>
    <t>5. Gestión Compartida</t>
  </si>
  <si>
    <t>Guaviare</t>
  </si>
  <si>
    <t>ACTI - Guaviare</t>
  </si>
  <si>
    <t>PROYECTOS DE INVESTIGACIÓN 2023</t>
  </si>
  <si>
    <t>PLAN DE ACCIÓN
PROYECTOS COFINANCIADOS POR SISTEMA GENERAL DE REGALÍAS
VIGENCIA 2023</t>
  </si>
  <si>
    <t>1. Justicia ambiental y gobernanza inclusiva</t>
  </si>
  <si>
    <t xml:space="preserve">•Inicio de la ejecución y avance en las actividades.  </t>
  </si>
  <si>
    <t xml:space="preserve">El proyecto se constituye en un reto de coordinación y articulación institucional en los diferentes niveles, nacional, regional y local. Los resultados  se constituyen en  una  oportunidad y   referencia positiva en la historia de la región. 
• R1. Desarrollo económico local. Se han fortalecido economías locales inclusivas, legales y competitivas en los cuatro municipios.
• R2. Medio ambiente y ordenamiento territorial. Se implementa el proceso de ordenamiento ambiental, formalización predial y protección del recurso hídrico en las áreas priorizadas del AMEM
• R3. Desarrollo social-cultural. Los cuatro municipios del proyecto cuentan con bienes públicos mejorados y ampliados para la integración social territorial. 
• R4. Gobernanza. Fortalecida la cohesión social y mejorado el tejido social y comunitario del territorio en un escenario de fomento de la identidad campesina y arraigo por el territorio.
   </t>
  </si>
  <si>
    <t xml:space="preserve">•Delimitación de cuencas a partir de las estaciones de muestreo. Caracterización geomorfológica de tramos donde están las estaciones de muestreo y patrones morfométricos de las cuencas delimitadas.
•Análisis hidrológico de las cuencas delimitadas para distintos periodos de diseño, 5, 10, 25, 50 y 100 años.
•Análisis de la hidrología y climatología de la zona a partir de información satelital y de mediciones.
•Generación de información de línea base desde la perspectiva biofísica, limnológica y microbiológica
•Comunidades informadas y capacitadas en diferentes aspectos relacionados con la biodiversidad acuática local
•Generación de información de línea base desde la perspectiva biológica
•Valoración ambiental del hábitat 
•Línea base sobre contaminación en el sistema acuático y evaluación del riesgo a la salud pública y ambiental 
</t>
  </si>
  <si>
    <t xml:space="preserve">• Un documento con las lecciones aprendidas en el proceso informativo desarrollado en la fase 1 de las consultas.
• Un documento que contenga la metodología de consultas ajustado para el mejoramiento de su capacidad para informar, capacitar y promover la participación de las comunidades rurales para la consolidación del Plan de acción y construcción del PIVAC.
• Soportes, memorias y análisis de insumos obtenidos en 2 eventos participativos informativos con participantes de 3 departamentos (Putumayo, Vaupés, Nariño).
• Documento técnico de informe del soporte brindado y del desarrollo de espacios para la construcción de consensos a nivel municipal a partir de discusiones locales. 
• Soportes y memorias de 7 eventos participativos consultivos y de consenso (Caquetá, Cauca, Sur del Meta, Guaviare, Guainía, Vichada, Putumayo, Vaupés, Amazonas y Nariño).
• Documento de análisis de insumos obtenidos en 7 eventos participativos consultivos y de consenso (Caquetá, Cauca, Sur del Meta, Guaviare, Guainía, Vichada, Putumayo, Vaupés, Amazonas y Nariño).
• Documento técnico de lineamientos que aporten al diseño de un mecanismo de monitoreo y seguimiento participativo del Plan de acción y del PIVAC, una vez sea concertado a nivel intersectorial.
• Versión final, validada en evento participativo, del documento de aportes de comunidades rurales para la consolidación de Plan de Acción y construcción del PIVAC para controlar la deforestación y reducir los efectos del cambio climático en la Amazonia colombiana.
- Soportes y memorias del evento de socialización a nivel nacional, de los aportes de comunidades rurales para la consolidación de Plan de Acción y la construcción del PIVAC para controlar la deforestación y reducir los efectos del cambio climático en la Amazonia colombiana.
</t>
  </si>
  <si>
    <t>Acuerdo relativo a la Conectividad y la conservación de la Amazonia GEF 6 - PNUD.  Conectividad y conservación de la Biodiversidad mediante el fortalecimiento de las Instituciones y las organizaciones locales para asegurar el manejo integral bajo en Carbono. Proyecto Amazonia Sostenible para la PAZ GEF 6.</t>
  </si>
  <si>
    <t xml:space="preserve">• Documento técnico de informe del soporte brindado y del desarrollo de espacios para la construcción de consensos a nivel municipal a partir de discusiones locales. 
• Soportes y memorias de 7 eventos participativos consultivos y de consenso (Caquetá, Cauca, Sur del Meta, Guaviare, Guainía, Vichada, Putumayo, Vaupés, Amazonas y Nariño).
• Documento de análisis de insumos obtenidos en 7 eventos participativos consultivos y de consenso (Caquetá, Cauca, Sur del Meta, Guaviare, Guainía, Vichada, Putumayo, Vaupés, Amazonas y Nariño).
• Documento técnico de lineamientos que aporten al diseño de un mecanismo de monitoreo y seguimiento participativo del Plan de acción y del PIVAC, una vez sea concertado a nivel intersectorial.
• Versión final, validada en evento participativo, del documento de aportes de comunidades rurales para la consolidación de Plan de Acción y construcción del PIVAC para controlar la deforestación y reducir los efectos del cambio climático en la Amazonia colombiana.
• Soportes y memorias del evento de socialización a nivel nacional, de los aportes de comunidades rurales para la consolidación de Plan de Acción y la construcción del PIVAC para controlar la deforestación y reducir los efectos del cambio climático en la Amazonia colombiana.
</t>
  </si>
  <si>
    <t xml:space="preserve">Resultados esperados: 
• Desarrollar ensayos piloto para validar la adaptabilidad de especies seleccionadas por bioprospección en sistemas agroforestales.
• Capacitación en temas de propiedad intelectual, energías alternativas, tecnologías emergentes y normatividad internacional de ingredientes naturales, buenas prácticas agrícolas y de beneficio, tanto para investigadores como para beneficiarios del proyecto
• Investigar soluciones con base en energías alternativas a partir de residuos agroindustriales.
• Investigar en la generación de nuevos productos a partir de residuos agroindustriales con el fin de incorporar las cadenas en la dinámica de la economía circular.
• Identificación de brechas comerciales que se pueden solucionar con transferencia tecnológica. 
• Establecimiento de una comunidad de innovación entre los actores de la cadena de ingredientes naturales de la Amazonía colombiana
</t>
  </si>
  <si>
    <t xml:space="preserve"> • Modelo de escuelas de formación para el control de calidad de núcleos de micro centrales de beneficio del copoazú e identificación de mercados para la pulpa y otros productos. 
• Reportes de adaptabilidad de especies
• Reportes de capacitaciones
• Desarrollo de nuevos productos a partir de desechos agroindustriales, con énfasis en la generación de energías alternativas.
• Desarrollo de nuevos productos a partir de desechos agroindustriales, con énfasis en la generación de energías alternativas.
• Primer encuentro de experiencias de actores de la cadena de ingredientes naturales
</t>
  </si>
  <si>
    <t>METAS O PRODUCTOS PARA LA VIGENCIA 2023</t>
  </si>
  <si>
    <t>COSTO PROYECTADO A EJECUTAR 2023 *</t>
  </si>
  <si>
    <t>P4. L6 Bioinnovación</t>
  </si>
  <si>
    <t xml:space="preserve">P4. L1. Conocimiento para el uso, manejo y conservación de la diversidad biológica
</t>
  </si>
  <si>
    <t>P4. L1. Conocimiento para el uso, manejo y conservación de la diversidad biológica
P4. L8.  Monitoreo y ordenamiento ambiental</t>
  </si>
  <si>
    <t>Programa 4. Biodiversidad, bienestar y sostenibilidad.
Programa 3. Agua, ecosistemas acuáticos y territorio</t>
  </si>
  <si>
    <t>P4. L3 Valorización de la biodiversidad.
P3. L2 Calidad del agua.</t>
  </si>
  <si>
    <t xml:space="preserve">P4. L7. Territorios resilientes y sostenibles
</t>
  </si>
  <si>
    <t xml:space="preserve">P6. L1. Metodologías y estrategias para orientar las relaciones urbano rurales y urbano regionales
</t>
  </si>
  <si>
    <t xml:space="preserve">P4. L1. Sistemas socioecológicos
</t>
  </si>
  <si>
    <t>P1. L5. Soluciones bajo perspectivas de paisaje y territoriales sobre innovación agroecológica</t>
  </si>
  <si>
    <t>P4.L3. Valorización de la biodiversidad.</t>
  </si>
  <si>
    <t>Caquetá</t>
  </si>
  <si>
    <t>Meta</t>
  </si>
  <si>
    <t xml:space="preserve">Fondo Colombia en Paz </t>
  </si>
  <si>
    <t>Putumayo</t>
  </si>
  <si>
    <t>ANDI</t>
  </si>
  <si>
    <t xml:space="preserve">Expertise France </t>
  </si>
  <si>
    <t>Caquetá
Guaviare
Meta
Putumayo
Amazonas
Guainía
Vaupés</t>
  </si>
  <si>
    <r>
      <t xml:space="preserve">COSTO DEL PROYECTO 
</t>
    </r>
    <r>
      <rPr>
        <sz val="11"/>
        <color theme="0"/>
        <rFont val="Calibri"/>
        <family val="2"/>
        <scheme val="minor"/>
      </rPr>
      <t>(no incluye contrapartida)</t>
    </r>
  </si>
  <si>
    <r>
      <t>Garantizando la participación de las comunidades rurales en la consolidación de un plan de acción y la construcción de un pacto tendientes a contrarrestar la deforestación, mejorar la mitigación, la resiliencia y la adaptación al cambio climático en la amazonia colombiana en el marco de la Sentencia SCT4630-2018</t>
    </r>
    <r>
      <rPr>
        <sz val="11"/>
        <color theme="1"/>
        <rFont val="Calibri"/>
        <family val="2"/>
        <scheme val="minor"/>
      </rPr>
      <t xml:space="preserve">. </t>
    </r>
    <r>
      <rPr>
        <sz val="11"/>
        <color rgb="FF000000"/>
        <rFont val="Calibri"/>
        <family val="2"/>
        <scheme val="minor"/>
      </rPr>
      <t>Euroclima - Minagricultura</t>
    </r>
  </si>
  <si>
    <t>El proyecto tiene dos fases:
 • Fase I:   100 conglomerados 
 • Fase II: Implementación de 275 conglomerados</t>
  </si>
  <si>
    <t>A. Fortalecimiento de la justicia ambiental e inclusiva</t>
  </si>
  <si>
    <t>b. Democratización del conocimiento, la información ambiental y de riesgo de desastres</t>
  </si>
  <si>
    <t>B. Transición energética justa, segura, confiable y eficiente para alcanzar
carbono neutralidad y consolidar territorios resilientes al clima</t>
  </si>
  <si>
    <t>1. Avanzar en la meta de carbono neutralidad de la economía y en una sociedad resiliente al clima</t>
  </si>
  <si>
    <t xml:space="preserve">a. Descarbonizar los sectores productivos y gestión de sus riesgos climáticos
b. Construir un territorio y una sociedad resiliente al clima
</t>
  </si>
  <si>
    <t xml:space="preserve">a. Modelos de producción sostenible y regenerativos en agricultura y ganadería
c. Economía forestal y bioproductos
</t>
  </si>
  <si>
    <t>d. Economía circular basada en la producción y el consumo responsable</t>
  </si>
  <si>
    <t xml:space="preserve">c. Economía forestal y bioproductos
</t>
  </si>
  <si>
    <t>C. Bienestar social garante del desarrollo</t>
  </si>
  <si>
    <t>8. Aprovechamiento de la propiedad intelectual (PI), reconocimiento de
los saberes tradicionales y apropiación social del conocimiento.</t>
  </si>
  <si>
    <t>d. Apropiación social del conocimiento.</t>
  </si>
  <si>
    <t>2.2 Desarrollo de tecnologías sostenibles e innovadoras asociadas a soluciones basadas en la naturaleza</t>
  </si>
  <si>
    <t>5.1 Políticas ambientales y de ciencia tecnología e innovación para la
Amazonia</t>
  </si>
  <si>
    <t>Transformación</t>
  </si>
  <si>
    <t>4. Internacionalización, transformación productiva para la vida y la acción climática</t>
  </si>
  <si>
    <t>2. Seguridad humana y justicia social</t>
  </si>
  <si>
    <t>ARTICULACIÓN *1
 PLAN NACIONAL DE DESARROLLO 2022-2026
Colombia Potencia mundial de la vida</t>
  </si>
  <si>
    <t>ARTICULACIÓN PICIA
2019 - 2022 *2</t>
  </si>
  <si>
    <t>ARTICULACIÓN 
PLAN ESTRATÉGICO INSTITUCIONAL 2022-2031
Conocer más, aprovechar mejor y conservar el patrimonio natural
y cultural de la Amazonia colombiana</t>
  </si>
  <si>
    <t>2.1 Sostenibilidad de paisajes productivos de la Amazonia .</t>
  </si>
  <si>
    <t xml:space="preserve">2.1 Sostenibilidad de paisajes productivos de la Amazonia </t>
  </si>
  <si>
    <t>5.1 Políticas ambientales y de ciencia tecnología e innovación para la
Amazonia .</t>
  </si>
  <si>
    <t>1.1 Caracterización y manejo de ecosistemas amazónicos</t>
  </si>
  <si>
    <t>1.1 Caracterización y manejo de ecosistemas amazónicos
3.3 Gestión de información ambiental</t>
  </si>
  <si>
    <t>1.1 Caracterización y manejo de ecosistemas amazónicos.
1.3 Calidad de ambientes, contaminación y biorremediación</t>
  </si>
  <si>
    <t>2.3 Transferencia de conocimiento y tecnologías para el uso
sostenible .</t>
  </si>
  <si>
    <t xml:space="preserve">• Actividades para el cierre del proyecto 
• Análisis y elaboración del informe final 
</t>
  </si>
  <si>
    <t xml:space="preserve">• Finalización de los  5 subconvenios para fortalecimiento socio empresarial
• Actividades para el cierre del proyecto 
• Análisis y elaboración del informe final </t>
  </si>
  <si>
    <t xml:space="preserve">Durante este año se realizaran las siguientes actividades:
• Los tres  proyectos PEDET: a. Fortalecimiento de la actividad económica y productiva de la Asociación ASOGAURME en la producción de leche y transformación de lácteos bajo ganaderías sostenibles; b. Eco-Vida, renovando el campo a través de la gestión de la agricultura orgánica sobre la base de la producción y el consumo sostenible con la asociación ASOMUCAPI y c. Fomento de la producción y comercialización de Lima ácida Tahití (Citrus latifolia), a través de la conformación de un núcleo productivo con pequeños productores del municipio de Puerto Lleras – Meta
 •Adecuación de las 32 escuelas urbanas y rurales de los cuatro municipios de la zona del proyecto con mejoramiento de infraestructura con materiales locales e innovación. (60% escuelas rurales y un 40% escuelas urbanas) (8 escuelas por cada municipio).
• Gestión ante la ANT del Proceso de adjudicación de 400 fincas
• La construcción del puente 
• Plan vial de Mesetas  
• Cierre de las 24 iniciativas de jóvenes ambientalistas (6 en cada municipio) que se han implementado al final del proyecto y que se enmarcan en la producción verde, energías alternativas y arborización
• 10 rutas y senderos turísticos ambientalmente gestionados   en los cuatro municipios, con la participación del ITM 
• Sistematización de información
</t>
  </si>
  <si>
    <t xml:space="preserve"> • Un  plan departamental de gestión del cambio climático formulado (Caquetá).
•Concertación de los planes de manejo predial para 170 familias campesinas en perla amazónica y 
• Gestión de acuerdos de conservación.
• Inversiones comunitarias asociadas a las herramientas de manejo del paisaje (Rondas Hídricas) y asistencia técnica para la implementación y propagación del material vegetal (vivero)
• Concertación de Herramientas de Manejo del Paisaje y sistemas productivos agroforestales y de seguridad alimentaria con comunidades 
• Implementación de Herramientas de Manejo del Paisaje y sistemas productivos agroforestales y de seguridad alimentaria conforme al plan predial 
• Seguimiento predial a los acuerdos y fortalecimiento al esquema de gobernanza y monitoreo comunitario
• Implementación de parcelas y decisión de especies para núcleos forestales  (área de trabajo Piamonte, ZRC Perla Amazónica.) 
• Plan de manejo de Asaí y Canangucha en veredas del núcleo 4 San Vicente del Caguán, Sabanas del Yarí.
</t>
  </si>
  <si>
    <t xml:space="preserve">• Actividades para el cierre del proyecto 
• Análisis y elaboración del informe final </t>
  </si>
  <si>
    <t>1.1 Caracterización y manejo de ecosistemas amazónicos
3.3 Gestión de información ambiental de la Amazonia colombiana</t>
  </si>
  <si>
    <t xml:space="preserve">P4. L2. Contribuciones de la naturaleza al bienestar </t>
  </si>
  <si>
    <t>Notas:
*1 La articulación con el nuevo Plan Nacional de Desarrollo será ajustada una vez aprobado el nuevo PND en 2023.
*2: La articulación con el Plan Cuatrienal de Investigación Ambiental PICIA se ajustará una vez aprobado el nuevo PICIA en 2023</t>
  </si>
  <si>
    <t>Este proyecto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Se pretende que esto sea un ejemplo para las demás ciudades y pueblos de la Amazonia colombiana.</t>
  </si>
  <si>
    <t xml:space="preserve">• Una propuesta de bioempaque  flexible para remplazar las bolsas plásticas 
•Una propuesta de bioempaque semirrígido para  remplazar  el poliestireno
</t>
  </si>
  <si>
    <t>Documentos de política:
• Informes sistematizados de las mesas de trabajo
• Documentos de política pública para CTeI del departamento del Guaviare
• Redes de cooperación en Investigación al nivel territorial y vinculación a las redes regionales
• Informes de gestión 
Servicios de asistencia técnica a los actores de los sistemas territoriales de Ciencia, Tecnología e Innovación -CTeI:
• Diplomados en gestión del conocimiento 
• Apoyo técnico y económico a Semilleros de Investigación
• Apoyo a la publicación de investigaciones científicas 
• Foro "Importancia de la CTeI en el desarrollo sostenible del territorio Amazónico".
•  Recorridos Estación Experimental el trueno al CODECTI y Grupo de Semilleros.
• Pasantes tecnológicos 
• Documento de estructura metodológica para la articulación.
• Repositorio digital estructurado de CTeI del territorio.
•  Informes de gestión</t>
  </si>
  <si>
    <t>Conservación de bosques y sostenibilidad en el corazón de la Amazonia recursos - ASL financiamiento adicional</t>
  </si>
  <si>
    <t>1. Ecosistemas y Recursos Naturales
2. Sostenibilidad e Intervención</t>
  </si>
  <si>
    <t>Banco Mundial . GEF 6</t>
  </si>
  <si>
    <t>Conservación de bosques y sostenibilidad en el corazón de la Amazonia recursos - ASL financiamiento adicional 2</t>
  </si>
  <si>
    <t>Banco Mundial . GEF 7</t>
  </si>
  <si>
    <t>Programa Visión Amazonía (VA) Portafolio REM Componente 3 Pilar agroambiental - Acuerdos con Campesinos</t>
  </si>
  <si>
    <t xml:space="preserve">REM KfW - Fondo Patrimonio Natural </t>
  </si>
  <si>
    <t>Macarena Sostenible con más Capacidad para la Paz - MASCAPAZ”</t>
  </si>
  <si>
    <t>2. Sostenibilidad e Intervención 3. Modelos de Funcionamiento 
4. Dinámicas Socio ambientales  
5. Gestión compartida</t>
  </si>
  <si>
    <t xml:space="preserve">Fondo de la Unión Europea para la paz </t>
  </si>
  <si>
    <t xml:space="preserve">Conectividad y conservación de la biodiversidad mediante el fortalecimiento de las instituciones y las organizaciones locales para asegurar el manejo integral bajo en carbono.  </t>
  </si>
  <si>
    <t>(Banco Mundial-PNUD)</t>
  </si>
  <si>
    <t xml:space="preserve">1. Ecosistema y Recursos Naturales </t>
  </si>
  <si>
    <t>Unión Europea  / Miniterio de Ciencia, Tecnología e Innovación</t>
  </si>
  <si>
    <t>Unión Europea / Ministerio de Ciencia, Tecnología e Innovación</t>
  </si>
  <si>
    <t>Fortaleciendo las capacidades territoriales para la innovación en agroecología, pesca artesanal responsable y bio-economía circular para la adaptación y mitigación al cambio climático en Colombia- DeSIRA 2020CO</t>
  </si>
  <si>
    <t>Mejoramiento del sistema ganadero de doble propósito mediante el establecimiento del Silvopastoreo racional Voisin en los municipios de San José del Fragua, Belén de los Andaquíes y Albania, departamento del Caquetá</t>
  </si>
  <si>
    <t>Fortalecimiento a la cadena productiva de Sacha Inchi de la Asociación ASPROMACARENA a partir del uso sostenible de los recursos naturales</t>
  </si>
  <si>
    <t>Fortalecimiento del sistema productivo de frutales amazónicos y abejas Meliponias mediante el encadenamiento asociativo y comercialización en los municipios de Puerto Asís, Puerto Caicedo y Puerto Leguizamo, Putumayo</t>
  </si>
  <si>
    <t>Conservación, recuperación y sostenibilidad de cananguchales en el municipio de Puerto Asís en áreas susceptibles a proceso de restauración ecológica</t>
  </si>
  <si>
    <t>Generar procesos de inclusión socioeconómica, la conservación de la biodiversidad y sus servicios ecosistémicos a través de la implementación de siembra, beneficio, y comercialización de cacao, mediante modelos productivos sostenibles con productores del municipio San José del Fragua en el departamento del Caquetá para recuperar y mantener la integridad de los ecosistemas del Piedemonte Amazónico</t>
  </si>
  <si>
    <t>Diversidad acuática en el interfluvio de las subzonas hidrográficas del Putumayo y Caquetá en el departamento de Putumayo</t>
  </si>
  <si>
    <t>ANDI – Amerisur Exploración Colombia – Gran Tierra Energy.</t>
  </si>
  <si>
    <t>Garantizando la participación de las comunidades rurales en la consolidación de un plan de acción y la construcción de un pacto tendientes a contrarrestar la deforestación, mejorar la mitigación, la resiliencia y la adaptación al cambio climático en la amazonia colombiana en el marco de la Sentencia STC 4360-2018</t>
  </si>
  <si>
    <t>EXPERTISE FRANCE</t>
  </si>
  <si>
    <t>Empoderamiento de los ingredientes naturales amazónicos</t>
  </si>
  <si>
    <t>Foreign, Commonwealth &amp; Development Office (“FCDO”)</t>
  </si>
  <si>
    <t>Aunar esfuerzos para avanzar en la implementación en campo de las actividades correspondientes al Inventario Forestal Nacional (IFN) en la región de la Amazonia</t>
  </si>
  <si>
    <t>1. Ecosistemas y Recursos Naturales 2. Sostenibilidad e Intervención, 3. Modelos de Funcionamiento, 4. Dinámicas Socioambientales, 5. Gestión compartida</t>
  </si>
  <si>
    <t xml:space="preserve"> 6. Fortalecimiento Institucional</t>
  </si>
  <si>
    <t>PGN</t>
  </si>
  <si>
    <t xml:space="preserve">Gastos de funcionamiento institutos de investigación Ley 99 de 1993. Instituto Sinchi </t>
  </si>
  <si>
    <t>Gastos de apoyo a la gestión misional</t>
  </si>
  <si>
    <t xml:space="preserve">PROPIOS </t>
  </si>
  <si>
    <t>Fuente: Subdirección Administrativa y Financiera - Unidad de apoyo Financiera - Presupuesto, SINCHI  Datos a 7 de diciembre de 2022</t>
  </si>
  <si>
    <t>Fuente: Subdirección Científica y Tecnológica - Unidad de apoyo Financiera - Presupuesto, SINCHI  15.12.2022</t>
  </si>
  <si>
    <t>Notas:
*1 La articulación con el nuevo Plan nacional de Desarrollo será ajustada una vez aprobado el nuevo PND en 2023.
*2: La articulación con el Plan cuatrienal de Investigación ambiental PICIA se ajustará una vez aprobado el nuevo PICIA en 2023
*3: Los recursos de Sistema General de Regalías se incorporarán en capítulo presupuestal independiente de manera definitiva luego del cierre de la vigencia para lo correspóndiente al BIenio 2023 - 2024.</t>
  </si>
  <si>
    <t>PROYECTOS DE INVESTIGACIÓN 2023 - 2024</t>
  </si>
  <si>
    <t xml:space="preserve">COSTO PROYECTADO A COMPROMETER *3 2023 - 2024 </t>
  </si>
  <si>
    <t>Ministerio de Ciencia, Tecnología e Innovación - Fondo Francisco José de Caldas</t>
  </si>
  <si>
    <t>Fondo Francisco José de Caldas – Ministerio de Ciencias, Tecnología e Innovación.</t>
  </si>
  <si>
    <t>Expedición científica a La Chorrera (Amazonas), última expresión del escudo guayanés en el suroccidente de la Amazonía colombiana</t>
  </si>
  <si>
    <t>SoilBon-GBIF</t>
  </si>
  <si>
    <t>Expedición Científica-Bio a la Chorrera (Amazonas), Última Expresión del Escudo Guayanés en Suroccidente de la Amazonia colombiana</t>
  </si>
  <si>
    <t>Caracterizar la diversidad biológica de la Chorrera (departamento del Amazonas) con la participación activa de las comunidades locales</t>
  </si>
  <si>
    <t>• Informe técnico que registra los resultados de la expedición en sus diferentes grupos biológicos registros biológicos, 
listas de especies,  posibles nuevas especies, especies endémicas, especies amenazadas o con algún criterio de conservación.
• Registros publicados en SiB Colombia bajo el estándar establecido (Darwin Core o Plinian Core) con sus atributos básicos para su publicación y requeridos por usuarios especializados en temas de biodiversidad y cualquier otro tipo de usuarios.
• Actas que evidencien los talleres de capacitación a los miembros de comunidades locales en aspectos relacionados con los inventarios de la biodiversidad en diferentes grupos biológicos.
• Se presentará un banco de fotografías consolidado alusivo al desarrollo del proyecto que tendrá fines de divulgación por parte de MINCIENCIAS. 
• Con los cabildos participantes, se concertarán otros productos editoriales donde se plasmarán los resultados obtenidos en la Expedición que sean útiles para las comunidades locales.
• Certificado de depósito de los ejemplares colectados; colecciones registradas ante el Registro Único de Colecciones (RUC) del Instituto Humboldt.</t>
  </si>
  <si>
    <t xml:space="preserve">1. Ordenamiento del territorio alrededor del agua y justicia ambiental </t>
  </si>
  <si>
    <t xml:space="preserve">Actores diferenciales para el cambio
1. Ordenamiento del territorio alrededor del agua y justicia ambiental 
</t>
  </si>
  <si>
    <t xml:space="preserve">Actores diferenciales para el cambio
1. Ordenamiento del territorio alrededor del agua y justicia ambiental </t>
  </si>
  <si>
    <t>Fuente: Subdirección Científica y Tecnológica - Unidad de apoyo Financiera - Presupuesto, SINCHI  07.12.2022</t>
  </si>
  <si>
    <t>1. Ecosistemas y recursos naturales
2. Sostenibilidad e Intervención</t>
  </si>
  <si>
    <t>Contribuir a la movilización ya publicada de información sobre termitas y hormigas de la Amazonia colombiana a la plataforma GBIF (Colaboración)</t>
  </si>
  <si>
    <t>Avances a 30 de junio de 2023</t>
  </si>
  <si>
    <t xml:space="preserve">ALINEACIÓN CON LA PLANEACIÓN NACIONAL Y ESTRATEGICA
</t>
  </si>
  <si>
    <t>PROPUESTA DE ACTIVIDADES Y PRODUCTOS</t>
  </si>
  <si>
    <t xml:space="preserve">FINANCIACIÓN 
</t>
  </si>
  <si>
    <t xml:space="preserve">SEGUIMIENTO PRESUPUESTAL
</t>
  </si>
  <si>
    <t xml:space="preserve">SEGUIMIENTO  A METAS FÍSICAS POR ACTIVIDAD
</t>
  </si>
  <si>
    <t xml:space="preserve">EVALUACIÓN  IMPACTO DE LA GESTIÓN
</t>
  </si>
  <si>
    <t xml:space="preserve">Descripción del Avance a 30 de junio de 2023
</t>
  </si>
  <si>
    <t xml:space="preserve">Biodiversidad y riqueza natural: activos estratégicos de la nación
Desarrollo Ambientalmente Sostenible por una Amazonia Viva
</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</si>
  <si>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</si>
  <si>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 xml:space="preserve">Flora: En flora se tiene registro de 5 especies nuevas para la región: Vochysia floribunda, Vochysia glaberrima, Ronabea isanae, Persea benthamiana, Persea fluviatilis
Fauna: Análisis de la información levantada en campo de anfibios, reptiles, aves y mamíferos de la Expedición Bio Alto Igará Paraná 
Suelos: Se realizó la planificación del muestreo de suelos a desarrollar por el programa de Ecosistemas y Recursos Naturales. Participación en segundo taller de trabajo del proyecto FAUNASERVICES.
Microorganismos: Se adelantó el análisis del eDNA (ADN ambiental) a partir de muestras de sedimento del municipio de Leticia para el estudio de las comunidades microbianas por herramientas moleculares. Los resultados del control de calidad del eDNA enviado a Macrogen para la secuenciación de 58 muestras por la tecnología de Illumina Miseq pairend mostraron que todas las muestras pasaron el QC y con ellas se esta generando la librería de amplicones del gen 16S rRNA.
Recursos hidrobiológicos: Toma de registros biológicos a especies de peces comercializados para consumo en la localidad de Puerto Leguízamo y registro de tallas e ingesta de pescado en las localidades de Leticia y Mitú. Registro de peces y tamaños de captura en río Guaviare. Colectas de campo para peces, macroinvertebrados, microalgas en sistemas acuáticos de los ríos putumayo y Caquetá. Análisis muestras cuantitativas de perifiton de la cuenca del rio Igaraparana.
Otros: Elaboración de propuestas de caracterización de fauna y flora para los núcleos de desarrollo forestal y de la biodiversidad de Cuemaní y Mapiripán. </t>
  </si>
  <si>
    <t xml:space="preserve">Se analizaron los resultados de monitoreo de las 3 especies usadas en cestería como base para el taller de socialización de resultados a realizarse con las comunidades de Capitanía y Okaina en julio y agosto. </t>
  </si>
  <si>
    <t>Se re-censaron las parcelas permanentes de Guaviare Lindosa 1 y Lindosa 2. La parcela de Mosquito no fue posible re-medirla ya que se encontraba inundada. Se estableció una nueva parcela permanente de una hectárea en el cabildo de CAISAM en Chorrera, Amazonas</t>
  </si>
  <si>
    <t xml:space="preserve">Se avanzó en la generación de la publicación de valoración no monetaria de los servicios ecosistémicos a partir de las encuestas establecidas en 2022. Se realizó el análisis de los datos y la retroalimentación de la discusión del manuscrito.
Se hizo la formulación segunda fase del Atlas de Conflictos Socioambientales.
Formulación implementación salvaguardas sociales y ambientales proyectos REDD en Guainía. </t>
  </si>
  <si>
    <t>Reuniones de fortalecimiento de la Mesa Ramsar en Guainía y el monitoreo comunitario de fauna</t>
  </si>
  <si>
    <t>Se adelantó el análisis de muestras de suelo tomadas en los meses anteriores. 
Se adelantaron colectas de campo en matrices biológicas y ambientales en sistemas acuáticos de las subcuencas Putumayo y Caquetá.</t>
  </si>
  <si>
    <t>Ajuste de documento y hojas metodológicas de Indicadores de acuerdo a observaciones del DANE para publicación conjunta; concertación de plan de acción 2023 DANE-SINCHI.</t>
  </si>
  <si>
    <t>Taller de interpretación comunitaria de resultados del monitoreo de los IBHI en la Asociación Indígena CIMPUM del Amazonas y avance en el documento técnico con enfoque comparativo frente  a la Línea Base de IBHI del 2016.</t>
  </si>
  <si>
    <t>Seguimiento al estado de las chagras, para 4 etnias en 6 comunidades en el área rural del Municipio de Mitú, Vaupés; 
Generación de material de apoyo, diseño metodológico y plan de actividades para el 2o taller de formulación del PES para los bailes tradicionales de la Chorrera; 
Diseño preliminar de 4 cartillas de Estructuras de conocimiento tradicional; Avance en el análisis estadístico de información generada de chagras en Vaupés, Amazonas y Guainía.</t>
  </si>
  <si>
    <t>Consolidar el desarrollo de productos y servicios basados en el uso sostenible de la biodiversidad.
Desarrollar modelos productivos sostenibles asociados a la agro diversidad y al Biocomercio de la Amazonia:</t>
  </si>
  <si>
    <t>Muestreo en la Estación el Trueno de muestras vegetales de plantas fuente de polifenoles para evaluar su potencial fotoprotector. 
Análisis inicial de muestras de extracto crudo obtenido.</t>
  </si>
  <si>
    <t>Se realizó una evaluación por FTIR (grupos funcionales) en el biochar de asaí y yuca con y sin Hg para evaluar la capacidad de remoción de Hg</t>
  </si>
  <si>
    <t>Generar modelos técnico económicos con especies ícticas nativas a favor de una piscicultura amazónica sostenible.</t>
  </si>
  <si>
    <t>Se continúa el proceso de generación y trabajo de modelos ícticos en el segundo trimestre de la vigencia.
Se consolida y entrega  para cofinanciación una  propuesta de investigación y transferencia tecnológica para fortalecimiento de cadena de valor de piscicultura en rio amazonas enfocada al eslabón primario.</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</si>
  <si>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</si>
  <si>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Avance en el estudio de costo de oportunidad y aplicación del Pago por Servicios Ambientales PSA, en zonas estratégicas de desarrollo de economía forestal en la Amazonia colombiana</t>
  </si>
  <si>
    <t xml:space="preserve">Se avanzó en la definición de las nuevas estrategias de dispersión asistida en Caquetá, para lo cual se tiene programado el monitoreo en julio. 
Se continuó el desarrollo del contenido temático del diseño, validación en campo e implementación de monitoreo comunitario de áreas en proceso de restauración soportado en un aplicativo digital. 
Se adelantaron acciones de transplante y viverismo en  la estación Experimental El Trueno, con énfasis en trabajos para la especie Zamia lindosensis . </t>
  </si>
  <si>
    <t xml:space="preserve">Dentro de la implementación de acupuntura Urbana en Leticia Isla de la Fantasía, se inició la siembra de árboles. 
Firma convenio en San José de Guaviare para trabajo conjunto SENA, Alcaldía, Resguardo Punure venezuela y SINCHI. Planeación del Segundo Simposio Internacional Ciudades para la vida en la Amazonia </t>
  </si>
  <si>
    <t xml:space="preserve">Participación y presentación de resultados de investigación en  mesas de trabajo de la Conferencia Pan amazónica de Bioeconomía, los días 21 y 22 de junio en Belém, Pará, Brasil </t>
  </si>
  <si>
    <t xml:space="preserve">Se consolidó y publicó en el Sistema de Información Ambiental Territorial de la Amazonia Colombiana SIATAC la información georreferenciada a escala 1:100.000 del mapa de coberturas de la tierra, pérdida de bosque, praderización y fragmentación de bosques. Se actualizaron 8 aplicaciones y del portal de datos abiertos con 4 geoservicios nuevos del mapa de coberturas de la tierra año 2022 para descarga e interoperabilidad. Se publicaron las cicatrices de quema de los meses de abril, mayo y junio de 2023 y las aplicaciones en línea asociadas al tema. Se dio continuidad al monitoreo de puntos de calor y se enviaron los reportes diarios a 550 usuarios. </t>
  </si>
  <si>
    <t xml:space="preserve">Se hizo promoción de los resultados del articulo Scenarios of land use and land cover change in the Colombian Amazon to evaluate alternative post-conflict pathways para diversos medios de comunicación. Gestión para conformación equipo técnico proyecto corredores. Formulación de nuevos proyectos. Se avanzó el 40% de actualización del MoSCAL periodo I 2023. </t>
  </si>
  <si>
    <t>Consolidación de la transición de Base de Datos Inírida al Atlas de Conflictos Socioambientales como un módulo del sistema de Información Ambiental Territorial de la Amazonia Colombiana SIATAC.</t>
  </si>
  <si>
    <t xml:space="preserve">Herbario Amazónico Colombiano "Dairon Cárdenas" COAH: se ingresaron 173 nuevos ejemplares botánicos. Así como se tomaron 2167 fotografías de especímenes. Se ingresaron 265 nuevos registros a la colección principalmente del IFN, Bio Binacional y Bio La Chorrera.
COLMIS: se ingresaron a la colección 15 cepas microbianas aisladas.
Anfibios y reptiles: revisión de los niveles de alcohol de anfibios y reptiles, catalogación de ejemplares para su ingreso a la colección y actualización de las bases de datos
Mantenimiento a colecciones CIACOL y COMAC. </t>
  </si>
  <si>
    <t xml:space="preserve">Se publicó el artículo "Lichens from the Colombian Amazon: 666 taxa including 28 new species and 157 new country records document an extraordinary diversity" en The Bryologist 126(2), pp. 242–303 Published online: June 22, 2023. DOI: 10.1639/0007-2745-126.2.242
</t>
  </si>
  <si>
    <t xml:space="preserve">La Oficina de Comunicaciones ha realizado piezas comunicacionales que han sido distribuidas en los departamentos que conforman la Amazonia colombiana y ha logrado la difusión de esta información entre el sector ambiental. comunidades, academia y sociedad civil a través de los canales de comunicación oficiales. </t>
  </si>
  <si>
    <t>Versión final documento de tesis de Maestría en Estudios Amazónicos: "Creación y ordenamiento de la naturaleza desde la cosmovisión de la gente de canangucho (Kɨnenɨ) de la cuenca media del río Caquetá";
Capacitación en herramientas de trabajo, formación de investigadores en sus estudios doctorales y de maestría, capacitación de idiomas a colaboradores del Instituto.</t>
  </si>
  <si>
    <t xml:space="preserve">Participación y presencia destacada, reconocida por la Cancillería nacional, en la pre-cumbre amazónica, teniendo la sede principal de Leticia del Instituto SINCHI como eje central de la agenda del evento.
Participación en los siguientes eventos y espacios de toma de decisiones:
Comités Sectoriales SINA 
Visita de la Ministra de Ambiente a los proyectos del Instituto SINCHI en la sede de Inírida
Presentación de resultados del proyecto UK Pact - Universidad de Sidney con la colaboración del Instituto SINCHI: Paz con la naturaleza; y visita el Ministro de Relaciones Exteriores de UK a la sede del Instituto SINCHI en San José del Guaviare
Comité Bioeconomía
III Sembratón de árboles por la Amazonía 
Comité Técnico SINA NBSAP - Marco Post2020
Comité Extraordinario Técnico Nacional de Especies Introducidas y/o Trasplantadas Invasoras
Participación en la Feria del Libro 2023
Participación en FIMA 2023
Mesa Directiva 006 Directiva 006 del 7 de abril del 2022 emitida por la Procuraduría
General de la Nación, relacionada con el “Control y Vigilancia de las actividades ganaderas en las
áreas del Sistema de Parques Nacionales Naturales (SPNN) y los Parques Naturales Regionales”,
Lanzamiento “Actualización del Plan de Acción Nacional de Biodiversidad” 
</t>
  </si>
  <si>
    <t xml:space="preserve">PROPUESTA DE ACTIVIDADES Y PRODUCTOS
</t>
  </si>
  <si>
    <t>EVALUACIÓN  IMPACTO DE LA GESTIÓN</t>
  </si>
  <si>
    <t xml:space="preserve">Se realizó el servicio de mantenimiento preventivo y calificación para los equipos de congelación y ultarcongelación del laboratorio de Biotecnología y Recursos Genéticos en Bogotá.
Mantenimiento correctivo y preventivo de un microscopio biológico, estereomicroscopio binocular y un destilador de agua, con el propósito de asegurar su funcionamiento.
Mantenimiento preventivo y verificación de funcionamiento de los termocicladores Biorad del laboratorio de Biotecnología y
Recursos Genéticos de la sede Bogotá.
Mantenimiento preventivo y calibración ONAC para 20 micropipetas y 5 balanzas de precisión, que hacen parte de los instructivos de laboratorio certificados (P11_0002 y P11_0003) asociados con la extracción de ADN y Reacción en cadena de la polimerasa
Mantenimiento de los equipos del Laboratorio de Fitopatología de Florencia (aires acondicionado mini Split, nevera, Aerógrafo con compresor eléctrico, cabina de flujo, incubadora, balanza de precision,micripipetas) con el propósito de asegurar su funcionamiento.
Servicio de mantenimiento preventivo del equipo multiparamétrico de la sede Leticia.
</t>
  </si>
  <si>
    <t>Ampliación de la capacidad de servicio de internet  satelital de la sede de Leticia.</t>
  </si>
  <si>
    <t xml:space="preserve">Suministro e instalación de alarmas y equipos de comunicación necesario para el sistema de seguridad en la sede Inírida. 
Se asignaron recursos para el Servicio de aseo y limpieza de espacios destinados a la investigación científica en las sedes de Florencia e Inírida.
Se realizó el mantenimiento correctivo, limpieza y revisión de bomba succionadora, de aire acondicionado del Sistema Multivec, unidad ubicada en el laboratorio de Microbiología de las instalaciones del Instituto en Leticia.
Se realizó la adecuación de nicho de almacenamiento para cilindro de gas propano en la sede enlace de Bogotá.
Se realizó el mantenimiento una deslizadora la cual se encuentra ubicada en la subsede Mitú.
</t>
  </si>
  <si>
    <t>Se contrataron amparos y pólizas necesarios para el correcto funcionamiento de los equipos y la infraestructura de investigación destinada al proyecto.</t>
  </si>
  <si>
    <t xml:space="preserve">Descripción del avance a 30 de junio de 2023
</t>
  </si>
  <si>
    <t>Se realizó la compra de una pantalla y mobiliario para dotar el auditorio de la sede de Leticia.
Se realizó la compra de un punto ecológico para el manejo de residuos sólidos que no requieran manejo especial, los cuales son producto del desarrollo de actividades de investigación en la sede enlace Bogotá.</t>
  </si>
  <si>
    <t>Se realizaron adecuaciones en la sede de Leticia para la realización de actividades del proyecto.
Se realizó la compra de Sistema de teléfono inalámbrico para el equipo técnico y demás personal que labora y apoya las actividades de investigación en la sede Guaviare.</t>
  </si>
  <si>
    <t>Se realizó la compra de un equipo de cómputo para apoyar las actividades de investigación del programa de Dinámicas Socioambientales, especialmente para el manejo y custodia de información generada.</t>
  </si>
  <si>
    <t>Se asignaron recursos para el suministro de combustible para movilización del personal que participa en diferentes actividades y eventos relacionados con el proyecto</t>
  </si>
  <si>
    <t>Fuente: Oficina Asesora de Planeación, Instituto SINCHI,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</si>
</sst>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 #,##0.00_);_(* \(#,##0.00\);_(* &quot;-&quot;??_);_(@_)"/>
    <numFmt numFmtId="166" formatCode="_(&quot;$&quot;\ * #,##0.00_);_(&quot;$&quot;\ * \(#,##0.00\);_(&quot;$&quot;\ * &quot;-&quot;??_);_(@_)"/>
    <numFmt numFmtId="167" formatCode="_([$$-240A]\ * #,##0.00_);_([$$-240A]\ * \(#,##0.00\);_([$$-240A]\ * &quot;-&quot;??_);_(@_)"/>
    <numFmt numFmtId="168" formatCode="&quot;$&quot;#,##0"/>
    <numFmt numFmtId="169" formatCode="&quot;$&quot;\ #,##0"/>
    <numFmt numFmtId="170" formatCode="_(&quot;$&quot;\ * #,##0_);_(&quot;$&quot;\ * \(#,##0\);_(&quot;$&quot;\ * &quot;-&quot;??_);_(@_)"/>
    <numFmt numFmtId="171" formatCode="[$$-240A]\ #,##0"/>
    <numFmt numFmtId="172" formatCode="_-[$$-240A]\ * #,##0.00_-;\-[$$-240A]\ * #,##0.00_-;_-[$$-240A]\ * &quot;-&quot;??_-;_-@_-"/>
    <numFmt numFmtId="173" formatCode="_([$$-240A]\ * #,##0_);_([$$-240A]\ * \(#,##0\);_([$$-240A]\ * &quot;-&quot;??_);_(@_)"/>
    <numFmt numFmtId="174" formatCode="_-* #,##0_-;\-* #,##0_-;_-* &quot;-&quot;??_-;_-@_-"/>
    <numFmt numFmtId="175" formatCode="_-[$$-240A]\ * #,##0_-;\-[$$-240A]\ * #,##0_-;_-[$$-240A]\ * &quot;-&quot;??_-;_-@_-"/>
    <numFmt numFmtId="176" formatCode="_-* #,##0.00\ _€_-;\-* #,##0.00\ _€_-;_-* &quot;-&quot;??\ _€_-;_-@_-"/>
    <numFmt numFmtId="177" formatCode="_-* #,##0\ _€_-;\-* #,##0\ _€_-;_-* &quot;-&quot;??\ _€_-;_-@_-"/>
  </numFmts>
  <fonts count="8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rgb="FF000000"/>
      <name val="Calibri"/>
      <family val="2"/>
      <charset val="204"/>
    </font>
    <font>
      <sz val="11"/>
      <color indexed="8"/>
      <name val="Calibri"/>
      <family val="2"/>
      <charset val="1"/>
    </font>
    <font>
      <b/>
      <sz val="9"/>
      <color indexed="8"/>
      <name val="Arial"/>
      <family val="2"/>
    </font>
    <font>
      <sz val="10"/>
      <color indexed="8"/>
      <name val="MS Sans Serif"/>
      <family val="2"/>
    </font>
    <font>
      <sz val="11"/>
      <color indexed="8"/>
      <name val="Calibri"/>
      <family val="2"/>
    </font>
    <font>
      <sz val="11"/>
      <name val="Arial"/>
      <family val="2"/>
    </font>
    <font>
      <sz val="10"/>
      <name val="Calibri"/>
      <family val="2"/>
      <scheme val="minor"/>
    </font>
    <font>
      <b/>
      <sz val="10"/>
      <name val="Calibri"/>
      <family val="2"/>
      <scheme val="minor"/>
    </font>
    <font>
      <sz val="10"/>
      <color theme="1"/>
      <name val="Calibri"/>
      <family val="2"/>
      <scheme val="minor"/>
    </font>
    <font>
      <sz val="10"/>
      <color indexed="8"/>
      <name val="Arial"/>
      <family val="2"/>
    </font>
    <font>
      <sz val="11"/>
      <color rgb="FF000000"/>
      <name val="Calibri"/>
      <family val="2"/>
      <scheme val="minor"/>
    </font>
    <font>
      <sz val="9"/>
      <name val="Arial"/>
      <family val="2"/>
    </font>
    <font>
      <b/>
      <sz val="9"/>
      <color theme="0"/>
      <name val="Arial"/>
      <family val="2"/>
    </font>
    <font>
      <b/>
      <sz val="10"/>
      <color theme="0"/>
      <name val="Arial"/>
      <family val="2"/>
    </font>
    <font>
      <b/>
      <sz val="10"/>
      <color rgb="FFFF0000"/>
      <name val="Calibri"/>
      <family val="2"/>
      <scheme val="minor"/>
    </font>
    <font>
      <sz val="10"/>
      <color theme="0"/>
      <name val="Calibri"/>
      <family val="2"/>
      <scheme val="minor"/>
    </font>
    <font>
      <sz val="10"/>
      <name val="Arial"/>
      <family val="2"/>
    </font>
    <font>
      <b/>
      <sz val="10"/>
      <color theme="1"/>
      <name val="Calibri"/>
      <family val="2"/>
      <scheme val="minor"/>
    </font>
    <font>
      <b/>
      <sz val="11"/>
      <color indexed="81"/>
      <name val="Tahoma"/>
      <family val="2"/>
    </font>
    <font>
      <sz val="9"/>
      <color indexed="81"/>
      <name val="Tahoma"/>
      <family val="2"/>
    </font>
    <font>
      <sz val="11"/>
      <color indexed="81"/>
      <name val="Tahoma"/>
      <family val="2"/>
    </font>
    <font>
      <b/>
      <sz val="9"/>
      <color indexed="81"/>
      <name val="Tahoma"/>
      <family val="2"/>
    </font>
    <font>
      <b/>
      <sz val="10"/>
      <color indexed="81"/>
      <name val="Tahoma"/>
      <family val="2"/>
    </font>
    <font>
      <sz val="12"/>
      <color indexed="81"/>
      <name val="Tahoma"/>
      <family val="2"/>
    </font>
    <font>
      <b/>
      <sz val="10"/>
      <name val="Arial"/>
      <family val="2"/>
    </font>
    <font>
      <sz val="10"/>
      <color theme="1"/>
      <name val="Arial"/>
      <family val="2"/>
    </font>
    <font>
      <b/>
      <sz val="14"/>
      <name val="Arial"/>
      <family val="2"/>
    </font>
    <font>
      <sz val="10"/>
      <color theme="0"/>
      <name val="Arial"/>
      <family val="2"/>
    </font>
    <font>
      <sz val="10"/>
      <color indexed="8"/>
      <name val="Calibri"/>
      <family val="2"/>
      <scheme val="minor"/>
    </font>
    <font>
      <b/>
      <sz val="10"/>
      <color indexed="8"/>
      <name val="Calibri"/>
      <family val="2"/>
      <scheme val="minor"/>
    </font>
    <font>
      <b/>
      <sz val="10"/>
      <color theme="1"/>
      <name val="Verdana"/>
      <family val="2"/>
    </font>
    <font>
      <sz val="9"/>
      <color theme="1"/>
      <name val="Arial"/>
      <family val="2"/>
    </font>
    <font>
      <sz val="11"/>
      <color rgb="FF000000"/>
      <name val="Calibri"/>
      <family val="2"/>
    </font>
    <font>
      <sz val="10"/>
      <color rgb="FF000000"/>
      <name val="Arial"/>
      <family val="2"/>
    </font>
    <font>
      <sz val="10"/>
      <color theme="1"/>
      <name val="Arial Narrow"/>
      <family val="2"/>
    </font>
    <font>
      <sz val="12"/>
      <color theme="1"/>
      <name val="Arial Narrow"/>
      <family val="2"/>
    </font>
    <font>
      <b/>
      <sz val="22"/>
      <color theme="0"/>
      <name val="Arial Narrow"/>
      <family val="2"/>
    </font>
    <font>
      <b/>
      <sz val="18"/>
      <color rgb="FFFF0000"/>
      <name val="Arial Narrow"/>
      <family val="2"/>
    </font>
    <font>
      <sz val="12"/>
      <name val="Arial Narrow"/>
      <family val="2"/>
    </font>
    <font>
      <b/>
      <sz val="12"/>
      <name val="Arial Narrow"/>
      <family val="2"/>
    </font>
    <font>
      <b/>
      <sz val="12"/>
      <color theme="0"/>
      <name val="Arial Narrow"/>
      <family val="2"/>
    </font>
    <font>
      <b/>
      <sz val="12"/>
      <color theme="1"/>
      <name val="Arial Narrow"/>
      <family val="2"/>
    </font>
    <font>
      <b/>
      <sz val="10"/>
      <color theme="1"/>
      <name val="Arial Narrow"/>
      <family val="2"/>
    </font>
    <font>
      <b/>
      <sz val="10"/>
      <name val="Arial Narrow"/>
      <family val="2"/>
    </font>
    <font>
      <sz val="10"/>
      <name val="Arial Narrow"/>
      <family val="2"/>
    </font>
    <font>
      <b/>
      <sz val="10"/>
      <color theme="0"/>
      <name val="Arial Narrow"/>
      <family val="2"/>
    </font>
    <font>
      <b/>
      <sz val="10"/>
      <color rgb="FFFF0000"/>
      <name val="Arial Narrow"/>
      <family val="2"/>
    </font>
    <font>
      <sz val="11"/>
      <color theme="1"/>
      <name val="Arial Narrow"/>
      <family val="2"/>
    </font>
    <font>
      <b/>
      <sz val="11"/>
      <color theme="1"/>
      <name val="Arial Narrow"/>
      <family val="2"/>
    </font>
    <font>
      <b/>
      <sz val="16"/>
      <color theme="0"/>
      <name val="Arial Narrow"/>
      <family val="2"/>
    </font>
    <font>
      <sz val="10"/>
      <color theme="0"/>
      <name val="Arial Narrow"/>
      <family val="2"/>
    </font>
    <font>
      <b/>
      <sz val="14"/>
      <color theme="0"/>
      <name val="Arial Narrow"/>
      <family val="2"/>
    </font>
    <font>
      <b/>
      <sz val="10"/>
      <color indexed="8"/>
      <name val="Arial"/>
      <family val="2"/>
    </font>
    <font>
      <b/>
      <sz val="10"/>
      <color rgb="FFFFFFFF"/>
      <name val="Arial"/>
      <family val="2"/>
    </font>
    <font>
      <b/>
      <sz val="10"/>
      <color rgb="FF000000"/>
      <name val="Arial"/>
      <family val="2"/>
    </font>
    <font>
      <b/>
      <sz val="9"/>
      <color rgb="FFFFFFFF"/>
      <name val="Arial"/>
      <family val="2"/>
    </font>
    <font>
      <sz val="12"/>
      <color rgb="FF000000"/>
      <name val="Arial"/>
      <family val="2"/>
    </font>
    <font>
      <b/>
      <sz val="12"/>
      <color theme="0"/>
      <name val="Arial"/>
      <family val="2"/>
    </font>
    <font>
      <sz val="9"/>
      <color rgb="FF000000"/>
      <name val="Arial"/>
      <family val="2"/>
    </font>
    <font>
      <sz val="12"/>
      <color theme="1"/>
      <name val="Arial"/>
      <family val="2"/>
    </font>
    <font>
      <b/>
      <sz val="12"/>
      <color rgb="FFFFFFFF"/>
      <name val="Arial"/>
      <family val="2"/>
    </font>
    <font>
      <sz val="12"/>
      <color indexed="8"/>
      <name val="Arial"/>
      <family val="2"/>
    </font>
    <font>
      <b/>
      <sz val="12"/>
      <color indexed="8"/>
      <name val="Arial"/>
      <family val="2"/>
    </font>
    <font>
      <sz val="12"/>
      <color theme="0"/>
      <name val="Calibri"/>
      <family val="2"/>
      <scheme val="minor"/>
    </font>
    <font>
      <sz val="12"/>
      <name val="Calibri"/>
      <family val="2"/>
      <scheme val="minor"/>
    </font>
    <font>
      <b/>
      <sz val="12"/>
      <name val="Calibri"/>
      <family val="2"/>
      <scheme val="minor"/>
    </font>
    <font>
      <b/>
      <sz val="12"/>
      <color theme="0"/>
      <name val="Calibri"/>
      <family val="2"/>
      <scheme val="minor"/>
    </font>
    <font>
      <sz val="12"/>
      <color rgb="FF000000"/>
      <name val="Calibri"/>
      <family val="2"/>
      <scheme val="minor"/>
    </font>
    <font>
      <sz val="11"/>
      <color theme="0"/>
      <name val="Calibri"/>
      <family val="2"/>
      <scheme val="minor"/>
    </font>
    <font>
      <sz val="11"/>
      <name val="Calibri"/>
      <family val="2"/>
      <scheme val="minor"/>
    </font>
    <font>
      <b/>
      <sz val="11"/>
      <name val="Calibri"/>
      <family val="2"/>
      <scheme val="minor"/>
    </font>
    <font>
      <b/>
      <sz val="11"/>
      <color theme="0"/>
      <name val="Calibri"/>
      <family val="2"/>
      <scheme val="minor"/>
    </font>
    <font>
      <sz val="11"/>
      <color indexed="8"/>
      <name val="Calibri"/>
      <family val="2"/>
      <scheme val="minor"/>
    </font>
    <font>
      <b/>
      <sz val="10"/>
      <color theme="0"/>
      <name val="Calibri"/>
      <family val="2"/>
      <scheme val="minor"/>
    </font>
  </fonts>
  <fills count="20">
    <fill>
      <patternFill patternType="none"/>
    </fill>
    <fill>
      <patternFill patternType="gray125"/>
    </fill>
    <fill>
      <patternFill patternType="solid">
        <fgColor theme="4" tint="-0.499984740745262"/>
        <bgColor indexed="64"/>
      </patternFill>
    </fill>
    <fill>
      <patternFill patternType="solid">
        <fgColor rgb="FF00B05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4472C4"/>
        <bgColor indexed="64"/>
      </patternFill>
    </fill>
    <fill>
      <patternFill patternType="solid">
        <fgColor rgb="FFE6EFFD"/>
        <bgColor indexed="64"/>
      </patternFill>
    </fill>
    <fill>
      <patternFill patternType="solid">
        <fgColor theme="8" tint="-0.249977111117893"/>
        <bgColor indexed="64"/>
      </patternFill>
    </fill>
    <fill>
      <patternFill patternType="solid">
        <fgColor rgb="FF333F4F"/>
        <bgColor rgb="FF000000"/>
      </patternFill>
    </fill>
    <fill>
      <patternFill patternType="solid">
        <fgColor theme="4" tint="-0.249977111117893"/>
        <bgColor indexed="64"/>
      </patternFill>
    </fill>
    <fill>
      <patternFill patternType="solid">
        <fgColor theme="0"/>
        <bgColor rgb="FFFFFF00"/>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rgb="FF3366CC"/>
      </left>
      <right style="thin">
        <color rgb="FF3366CC"/>
      </right>
      <top style="thin">
        <color rgb="FF3366CC"/>
      </top>
      <bottom style="thin">
        <color rgb="FF3366CC"/>
      </bottom>
      <diagonal/>
    </border>
    <border>
      <left style="thin">
        <color rgb="FF3366CC"/>
      </left>
      <right style="thin">
        <color rgb="FF3366CC"/>
      </right>
      <top style="thin">
        <color rgb="FF3366CC"/>
      </top>
      <bottom/>
      <diagonal/>
    </border>
    <border>
      <left style="thin">
        <color indexed="64"/>
      </left>
      <right/>
      <top style="thin">
        <color indexed="64"/>
      </top>
      <bottom/>
      <diagonal/>
    </border>
    <border>
      <left/>
      <right/>
      <top style="thin">
        <color indexed="64"/>
      </top>
      <bottom/>
      <diagonal/>
    </border>
    <border>
      <left/>
      <right style="thin">
        <color rgb="FF3366CC"/>
      </right>
      <top style="thin">
        <color rgb="FF3366CC"/>
      </top>
      <bottom style="thin">
        <color rgb="FF3366CC"/>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0" fontId="10" fillId="0" borderId="0"/>
    <xf numFmtId="0" fontId="8" fillId="0" borderId="0"/>
    <xf numFmtId="0" fontId="11" fillId="0" borderId="0"/>
    <xf numFmtId="165" fontId="12" fillId="0" borderId="0" applyFont="0" applyFill="0" applyBorder="0" applyAlignment="0" applyProtection="0"/>
    <xf numFmtId="165" fontId="8" fillId="0" borderId="0" applyFont="0" applyFill="0" applyBorder="0" applyAlignment="0" applyProtection="0"/>
    <xf numFmtId="0" fontId="8" fillId="0" borderId="0"/>
    <xf numFmtId="0" fontId="13" fillId="0" borderId="0"/>
    <xf numFmtId="165" fontId="14" fillId="0" borderId="0" applyFont="0" applyFill="0" applyBorder="0" applyAlignment="0" applyProtection="0"/>
    <xf numFmtId="0" fontId="19" fillId="0" borderId="0">
      <alignment vertical="top"/>
    </xf>
    <xf numFmtId="0" fontId="20" fillId="0" borderId="0"/>
    <xf numFmtId="41" fontId="20" fillId="0" borderId="0" applyFont="0" applyFill="0" applyBorder="0" applyAlignment="0" applyProtection="0"/>
    <xf numFmtId="0" fontId="7" fillId="0" borderId="0"/>
    <xf numFmtId="164" fontId="7" fillId="0" borderId="0" applyFont="0" applyFill="0" applyBorder="0" applyAlignment="0" applyProtection="0"/>
    <xf numFmtId="166" fontId="7" fillId="0" borderId="0" applyFont="0" applyFill="0" applyBorder="0" applyAlignment="0" applyProtection="0"/>
    <xf numFmtId="44" fontId="7" fillId="0" borderId="0" applyFont="0" applyFill="0" applyBorder="0" applyAlignment="0" applyProtection="0"/>
    <xf numFmtId="41" fontId="9" fillId="0" borderId="0" applyFont="0" applyFill="0" applyBorder="0" applyAlignment="0" applyProtection="0"/>
    <xf numFmtId="0" fontId="6" fillId="0" borderId="0"/>
    <xf numFmtId="0" fontId="5" fillId="0" borderId="0"/>
    <xf numFmtId="166" fontId="5" fillId="0" borderId="0" applyFont="0" applyFill="0" applyBorder="0" applyAlignment="0" applyProtection="0"/>
    <xf numFmtId="176" fontId="19" fillId="0" borderId="0" applyFont="0" applyFill="0" applyBorder="0" applyAlignment="0" applyProtection="0">
      <alignment vertical="top"/>
    </xf>
    <xf numFmtId="0" fontId="4" fillId="0" borderId="0"/>
    <xf numFmtId="166" fontId="4" fillId="0" borderId="0" applyFont="0" applyFill="0" applyBorder="0" applyAlignment="0" applyProtection="0"/>
    <xf numFmtId="0" fontId="4" fillId="0" borderId="0"/>
    <xf numFmtId="44" fontId="9" fillId="0" borderId="0" applyFont="0" applyFill="0" applyBorder="0" applyAlignment="0" applyProtection="0"/>
    <xf numFmtId="0" fontId="2" fillId="0" borderId="0"/>
    <xf numFmtId="43" fontId="12" fillId="0" borderId="0" applyFont="0" applyFill="0" applyBorder="0" applyAlignment="0" applyProtection="0"/>
    <xf numFmtId="43" fontId="2" fillId="0" borderId="0" applyFont="0" applyFill="0" applyBorder="0" applyAlignment="0" applyProtection="0"/>
    <xf numFmtId="0" fontId="2" fillId="0" borderId="0"/>
    <xf numFmtId="43" fontId="14" fillId="0" borderId="0" applyFont="0" applyFill="0" applyBorder="0" applyAlignment="0" applyProtection="0"/>
    <xf numFmtId="41" fontId="20" fillId="0" borderId="0" applyFont="0" applyFill="0" applyBorder="0" applyAlignment="0" applyProtection="0"/>
    <xf numFmtId="0" fontId="2" fillId="0" borderId="0"/>
    <xf numFmtId="164" fontId="2" fillId="0" borderId="0" applyFont="0" applyFill="0" applyBorder="0" applyAlignment="0" applyProtection="0"/>
    <xf numFmtId="166" fontId="2" fillId="0" borderId="0" applyFont="0" applyFill="0" applyBorder="0" applyAlignment="0" applyProtection="0"/>
    <xf numFmtId="44" fontId="2" fillId="0" borderId="0" applyFont="0" applyFill="0" applyBorder="0" applyAlignment="0" applyProtection="0"/>
    <xf numFmtId="41" fontId="9"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cellStyleXfs>
  <cellXfs count="791">
    <xf numFmtId="0" fontId="0" fillId="0" borderId="0" xfId="0"/>
    <xf numFmtId="0" fontId="16" fillId="0" borderId="0" xfId="2" applyFont="1" applyAlignment="1">
      <alignment vertical="center" wrapText="1"/>
    </xf>
    <xf numFmtId="167" fontId="15" fillId="0" borderId="1" xfId="2" applyNumberFormat="1" applyFont="1" applyBorder="1" applyAlignment="1">
      <alignment horizontal="left" vertical="top" wrapText="1"/>
    </xf>
    <xf numFmtId="167" fontId="15" fillId="0" borderId="1" xfId="2" applyNumberFormat="1" applyFont="1" applyBorder="1" applyAlignment="1">
      <alignment horizontal="left" vertical="top"/>
    </xf>
    <xf numFmtId="0" fontId="16" fillId="0" borderId="0" xfId="2" applyFont="1" applyAlignment="1">
      <alignment horizontal="center" vertical="center" wrapText="1"/>
    </xf>
    <xf numFmtId="0" fontId="16" fillId="0" borderId="0" xfId="2" applyFont="1" applyAlignment="1">
      <alignment horizontal="left" vertical="center" wrapText="1"/>
    </xf>
    <xf numFmtId="0" fontId="16" fillId="0" borderId="0" xfId="2" applyFont="1" applyAlignment="1">
      <alignment horizontal="justify" vertical="center" wrapText="1"/>
    </xf>
    <xf numFmtId="167" fontId="16" fillId="0" borderId="0" xfId="2" applyNumberFormat="1" applyFont="1" applyAlignment="1">
      <alignment horizontal="right" vertical="center" wrapText="1"/>
    </xf>
    <xf numFmtId="0" fontId="22" fillId="2" borderId="6" xfId="9" applyFont="1" applyFill="1" applyBorder="1" applyAlignment="1">
      <alignment horizontal="center" vertical="center" wrapText="1"/>
    </xf>
    <xf numFmtId="0" fontId="18" fillId="0" borderId="0" xfId="12" applyFont="1"/>
    <xf numFmtId="0" fontId="18" fillId="4" borderId="0" xfId="12" applyFont="1" applyFill="1"/>
    <xf numFmtId="0" fontId="17" fillId="5" borderId="37" xfId="12" applyFont="1" applyFill="1" applyBorder="1" applyAlignment="1">
      <alignment horizontal="left" vertical="center" wrapText="1"/>
    </xf>
    <xf numFmtId="0" fontId="17" fillId="4" borderId="38" xfId="12" applyFont="1" applyFill="1" applyBorder="1" applyAlignment="1">
      <alignment vertical="center" wrapText="1"/>
    </xf>
    <xf numFmtId="0" fontId="17" fillId="4" borderId="39" xfId="12" applyFont="1" applyFill="1" applyBorder="1" applyAlignment="1">
      <alignment vertical="center" wrapText="1"/>
    </xf>
    <xf numFmtId="0" fontId="16" fillId="4" borderId="39" xfId="12" applyFont="1" applyFill="1" applyBorder="1" applyAlignment="1">
      <alignment horizontal="left" vertical="center" wrapText="1"/>
    </xf>
    <xf numFmtId="0" fontId="18" fillId="4" borderId="29" xfId="12" applyFont="1" applyFill="1" applyBorder="1"/>
    <xf numFmtId="0" fontId="17" fillId="5" borderId="40" xfId="12" applyFont="1" applyFill="1" applyBorder="1" applyAlignment="1">
      <alignment horizontal="left" vertical="center"/>
    </xf>
    <xf numFmtId="0" fontId="17" fillId="4" borderId="10" xfId="12" applyFont="1" applyFill="1" applyBorder="1" applyAlignment="1">
      <alignment vertical="center" wrapText="1"/>
    </xf>
    <xf numFmtId="0" fontId="17" fillId="4" borderId="13" xfId="12" applyFont="1" applyFill="1" applyBorder="1" applyAlignment="1">
      <alignment vertical="center" wrapText="1"/>
    </xf>
    <xf numFmtId="0" fontId="16" fillId="4" borderId="13" xfId="12" applyFont="1" applyFill="1" applyBorder="1" applyAlignment="1">
      <alignment horizontal="left" vertical="center" wrapText="1"/>
    </xf>
    <xf numFmtId="0" fontId="17" fillId="4" borderId="4" xfId="12" applyFont="1" applyFill="1" applyBorder="1" applyAlignment="1">
      <alignment horizontal="left" vertical="center" wrapText="1"/>
    </xf>
    <xf numFmtId="164" fontId="18" fillId="4" borderId="42" xfId="13" applyFont="1" applyFill="1" applyBorder="1" applyAlignment="1">
      <alignment horizontal="center" vertical="center"/>
    </xf>
    <xf numFmtId="0" fontId="17" fillId="5" borderId="43" xfId="12" applyFont="1" applyFill="1" applyBorder="1" applyAlignment="1">
      <alignment horizontal="left" vertical="center" wrapText="1"/>
    </xf>
    <xf numFmtId="0" fontId="17" fillId="4" borderId="18" xfId="12" applyFont="1" applyFill="1" applyBorder="1" applyAlignment="1">
      <alignment vertical="center" wrapText="1"/>
    </xf>
    <xf numFmtId="14" fontId="17" fillId="4" borderId="22" xfId="12" applyNumberFormat="1" applyFont="1" applyFill="1" applyBorder="1" applyAlignment="1">
      <alignment vertical="center" wrapText="1"/>
    </xf>
    <xf numFmtId="0" fontId="17" fillId="4" borderId="19" xfId="12" applyFont="1" applyFill="1" applyBorder="1" applyAlignment="1">
      <alignment vertical="center" wrapText="1"/>
    </xf>
    <xf numFmtId="0" fontId="17" fillId="4" borderId="44" xfId="12" applyFont="1" applyFill="1" applyBorder="1" applyAlignment="1">
      <alignment vertical="center" wrapText="1"/>
    </xf>
    <xf numFmtId="15" fontId="16" fillId="4" borderId="44" xfId="12" applyNumberFormat="1" applyFont="1" applyFill="1" applyBorder="1" applyAlignment="1">
      <alignment wrapText="1"/>
    </xf>
    <xf numFmtId="0" fontId="16" fillId="5" borderId="25" xfId="12" applyFont="1" applyFill="1" applyBorder="1" applyAlignment="1">
      <alignment vertical="center" wrapText="1"/>
    </xf>
    <xf numFmtId="0" fontId="17" fillId="7" borderId="28" xfId="12" applyFont="1" applyFill="1" applyBorder="1" applyAlignment="1">
      <alignment horizontal="center" vertical="center" wrapText="1"/>
    </xf>
    <xf numFmtId="0" fontId="25" fillId="4" borderId="0" xfId="12" applyFont="1" applyFill="1"/>
    <xf numFmtId="0" fontId="17" fillId="5" borderId="18" xfId="12" applyFont="1" applyFill="1" applyBorder="1" applyAlignment="1">
      <alignment horizontal="center" vertical="center" wrapText="1"/>
    </xf>
    <xf numFmtId="0" fontId="17" fillId="5" borderId="23" xfId="12" applyFont="1" applyFill="1" applyBorder="1" applyAlignment="1">
      <alignment horizontal="center" vertical="center" wrapText="1"/>
    </xf>
    <xf numFmtId="0" fontId="17" fillId="6" borderId="52" xfId="12" applyFont="1" applyFill="1" applyBorder="1" applyAlignment="1">
      <alignment horizontal="center" vertical="center" wrapText="1"/>
    </xf>
    <xf numFmtId="0" fontId="17" fillId="6" borderId="53" xfId="12" applyFont="1" applyFill="1" applyBorder="1" applyAlignment="1">
      <alignment horizontal="center" vertical="center" wrapText="1"/>
    </xf>
    <xf numFmtId="0" fontId="18" fillId="0" borderId="0" xfId="12" applyFont="1" applyAlignment="1">
      <alignment vertical="top"/>
    </xf>
    <xf numFmtId="0" fontId="16" fillId="4" borderId="54" xfId="12" applyFont="1" applyFill="1" applyBorder="1" applyAlignment="1">
      <alignment horizontal="left" vertical="top" wrapText="1"/>
    </xf>
    <xf numFmtId="9" fontId="16" fillId="0" borderId="6" xfId="12" applyNumberFormat="1" applyFont="1" applyBorder="1" applyAlignment="1">
      <alignment horizontal="center" vertical="top" wrapText="1"/>
    </xf>
    <xf numFmtId="9" fontId="16" fillId="4" borderId="6" xfId="12" applyNumberFormat="1" applyFont="1" applyFill="1" applyBorder="1" applyAlignment="1">
      <alignment horizontal="center" vertical="top" wrapText="1"/>
    </xf>
    <xf numFmtId="41" fontId="16" fillId="4" borderId="36" xfId="13" applyNumberFormat="1" applyFont="1" applyFill="1" applyBorder="1" applyAlignment="1">
      <alignment horizontal="center" vertical="top"/>
    </xf>
    <xf numFmtId="41" fontId="18" fillId="4" borderId="47" xfId="14" applyNumberFormat="1" applyFont="1" applyFill="1" applyBorder="1" applyAlignment="1">
      <alignment horizontal="right" vertical="top"/>
    </xf>
    <xf numFmtId="0" fontId="25" fillId="4" borderId="0" xfId="12" applyFont="1" applyFill="1" applyAlignment="1">
      <alignment vertical="top"/>
    </xf>
    <xf numFmtId="0" fontId="18" fillId="4" borderId="0" xfId="12" applyFont="1" applyFill="1" applyAlignment="1">
      <alignment vertical="top"/>
    </xf>
    <xf numFmtId="0" fontId="16" fillId="4" borderId="2" xfId="12" applyFont="1" applyFill="1" applyBorder="1" applyAlignment="1">
      <alignment horizontal="left" vertical="top" wrapText="1"/>
    </xf>
    <xf numFmtId="9" fontId="16" fillId="0" borderId="1" xfId="12" applyNumberFormat="1" applyFont="1" applyBorder="1" applyAlignment="1">
      <alignment horizontal="center" vertical="top" wrapText="1"/>
    </xf>
    <xf numFmtId="9" fontId="16" fillId="4" borderId="1" xfId="12" applyNumberFormat="1" applyFont="1" applyFill="1" applyBorder="1" applyAlignment="1">
      <alignment horizontal="center" vertical="top" wrapText="1"/>
    </xf>
    <xf numFmtId="41" fontId="16" fillId="4" borderId="57" xfId="14" applyNumberFormat="1" applyFont="1" applyFill="1" applyBorder="1" applyAlignment="1">
      <alignment horizontal="center" vertical="top"/>
    </xf>
    <xf numFmtId="41" fontId="18" fillId="4" borderId="58" xfId="14" applyNumberFormat="1" applyFont="1" applyFill="1" applyBorder="1" applyAlignment="1">
      <alignment horizontal="right" vertical="top"/>
    </xf>
    <xf numFmtId="0" fontId="16" fillId="0" borderId="2" xfId="12" applyFont="1" applyBorder="1" applyAlignment="1">
      <alignment horizontal="left" vertical="top" wrapText="1"/>
    </xf>
    <xf numFmtId="41" fontId="16" fillId="4" borderId="42" xfId="14" applyNumberFormat="1" applyFont="1" applyFill="1" applyBorder="1" applyAlignment="1">
      <alignment horizontal="right" vertical="top"/>
    </xf>
    <xf numFmtId="168" fontId="18" fillId="4" borderId="0" xfId="12" applyNumberFormat="1" applyFont="1" applyFill="1" applyAlignment="1">
      <alignment vertical="top"/>
    </xf>
    <xf numFmtId="169" fontId="18" fillId="4" borderId="0" xfId="12" applyNumberFormat="1" applyFont="1" applyFill="1" applyAlignment="1">
      <alignment vertical="top"/>
    </xf>
    <xf numFmtId="0" fontId="18" fillId="0" borderId="0" xfId="12" applyFont="1" applyAlignment="1">
      <alignment horizontal="center" vertical="top"/>
    </xf>
    <xf numFmtId="0" fontId="18" fillId="4" borderId="2" xfId="12" applyFont="1" applyFill="1" applyBorder="1" applyAlignment="1">
      <alignment horizontal="left" vertical="top" wrapText="1"/>
    </xf>
    <xf numFmtId="41" fontId="16" fillId="4" borderId="55" xfId="14" applyNumberFormat="1" applyFont="1" applyFill="1" applyBorder="1" applyAlignment="1">
      <alignment horizontal="right" vertical="top"/>
    </xf>
    <xf numFmtId="0" fontId="25" fillId="4" borderId="0" xfId="12" applyFont="1" applyFill="1" applyAlignment="1">
      <alignment horizontal="center" vertical="top"/>
    </xf>
    <xf numFmtId="0" fontId="18" fillId="4" borderId="0" xfId="12" applyFont="1" applyFill="1" applyAlignment="1">
      <alignment horizontal="center" vertical="top"/>
    </xf>
    <xf numFmtId="41" fontId="16" fillId="4" borderId="42" xfId="14" applyNumberFormat="1" applyFont="1" applyFill="1" applyBorder="1" applyAlignment="1">
      <alignment vertical="top"/>
    </xf>
    <xf numFmtId="41" fontId="18" fillId="4" borderId="15" xfId="12" applyNumberFormat="1" applyFont="1" applyFill="1" applyBorder="1" applyAlignment="1">
      <alignment vertical="top"/>
    </xf>
    <xf numFmtId="41" fontId="18" fillId="4" borderId="16" xfId="12" applyNumberFormat="1" applyFont="1" applyFill="1" applyBorder="1" applyAlignment="1">
      <alignment vertical="top"/>
    </xf>
    <xf numFmtId="0" fontId="16" fillId="4" borderId="20" xfId="12" applyFont="1" applyFill="1" applyBorder="1" applyAlignment="1">
      <alignment horizontal="left" vertical="top" wrapText="1"/>
    </xf>
    <xf numFmtId="9" fontId="16" fillId="0" borderId="19" xfId="12" applyNumberFormat="1" applyFont="1" applyBorder="1" applyAlignment="1">
      <alignment horizontal="center" vertical="top" wrapText="1"/>
    </xf>
    <xf numFmtId="9" fontId="16" fillId="4" borderId="19" xfId="12" applyNumberFormat="1" applyFont="1" applyFill="1" applyBorder="1" applyAlignment="1">
      <alignment horizontal="center" vertical="top" wrapText="1"/>
    </xf>
    <xf numFmtId="0" fontId="16" fillId="8" borderId="6" xfId="12" applyFont="1" applyFill="1" applyBorder="1" applyAlignment="1">
      <alignment horizontal="center" vertical="top" wrapText="1"/>
    </xf>
    <xf numFmtId="0" fontId="18" fillId="4" borderId="6" xfId="12" applyFont="1" applyFill="1" applyBorder="1" applyAlignment="1">
      <alignment vertical="top" wrapText="1"/>
    </xf>
    <xf numFmtId="41" fontId="16" fillId="4" borderId="8" xfId="14" applyNumberFormat="1" applyFont="1" applyFill="1" applyBorder="1" applyAlignment="1">
      <alignment vertical="top"/>
    </xf>
    <xf numFmtId="0" fontId="18" fillId="4" borderId="13" xfId="12" applyFont="1" applyFill="1" applyBorder="1" applyAlignment="1">
      <alignment horizontal="left" vertical="top" wrapText="1"/>
    </xf>
    <xf numFmtId="0" fontId="18" fillId="4" borderId="32" xfId="12" applyFont="1" applyFill="1" applyBorder="1" applyAlignment="1">
      <alignment horizontal="left" vertical="top" wrapText="1"/>
    </xf>
    <xf numFmtId="0" fontId="18" fillId="4" borderId="7" xfId="12" applyFont="1" applyFill="1" applyBorder="1" applyAlignment="1">
      <alignment horizontal="center" vertical="top" wrapText="1"/>
    </xf>
    <xf numFmtId="0" fontId="18" fillId="4" borderId="50" xfId="12" applyFont="1" applyFill="1" applyBorder="1" applyAlignment="1">
      <alignment vertical="top" wrapText="1"/>
    </xf>
    <xf numFmtId="41" fontId="18" fillId="4" borderId="51" xfId="14" applyNumberFormat="1" applyFont="1" applyFill="1" applyBorder="1" applyAlignment="1">
      <alignment vertical="top"/>
    </xf>
    <xf numFmtId="0" fontId="18" fillId="4" borderId="22" xfId="12" applyFont="1" applyFill="1" applyBorder="1" applyAlignment="1">
      <alignment vertical="top" wrapText="1"/>
    </xf>
    <xf numFmtId="0" fontId="18" fillId="4" borderId="19" xfId="12" applyFont="1" applyFill="1" applyBorder="1" applyAlignment="1">
      <alignment vertical="top" wrapText="1"/>
    </xf>
    <xf numFmtId="0" fontId="18" fillId="4" borderId="23" xfId="12" applyFont="1" applyFill="1" applyBorder="1" applyAlignment="1">
      <alignment horizontal="center" vertical="top" wrapText="1"/>
    </xf>
    <xf numFmtId="0" fontId="18" fillId="0" borderId="0" xfId="12" applyFont="1" applyAlignment="1">
      <alignment horizontal="center" vertical="center"/>
    </xf>
    <xf numFmtId="0" fontId="25" fillId="4" borderId="0" xfId="12" applyFont="1" applyFill="1" applyAlignment="1">
      <alignment horizontal="center" vertical="center"/>
    </xf>
    <xf numFmtId="0" fontId="18" fillId="4" borderId="0" xfId="12" applyFont="1" applyFill="1" applyAlignment="1">
      <alignment horizontal="center" vertical="center"/>
    </xf>
    <xf numFmtId="0" fontId="16" fillId="4" borderId="6" xfId="12" applyFont="1" applyFill="1" applyBorder="1" applyAlignment="1">
      <alignment horizontal="justify" vertical="top" wrapText="1"/>
    </xf>
    <xf numFmtId="0" fontId="18" fillId="4" borderId="54" xfId="12" applyFont="1" applyFill="1" applyBorder="1" applyAlignment="1">
      <alignment horizontal="left" vertical="top" wrapText="1"/>
    </xf>
    <xf numFmtId="9" fontId="18" fillId="0" borderId="6" xfId="12" applyNumberFormat="1" applyFont="1" applyBorder="1" applyAlignment="1">
      <alignment horizontal="center" vertical="top"/>
    </xf>
    <xf numFmtId="9" fontId="18" fillId="4" borderId="6" xfId="12" applyNumberFormat="1" applyFont="1" applyFill="1" applyBorder="1" applyAlignment="1">
      <alignment horizontal="center" vertical="top"/>
    </xf>
    <xf numFmtId="0" fontId="18" fillId="4" borderId="6" xfId="12" applyFont="1" applyFill="1" applyBorder="1" applyAlignment="1">
      <alignment horizontal="left" vertical="top" wrapText="1"/>
    </xf>
    <xf numFmtId="0" fontId="18" fillId="4" borderId="7" xfId="12" applyFont="1" applyFill="1" applyBorder="1" applyAlignment="1">
      <alignment vertical="top" wrapText="1"/>
    </xf>
    <xf numFmtId="0" fontId="16" fillId="4" borderId="1" xfId="12" applyFont="1" applyFill="1" applyBorder="1" applyAlignment="1">
      <alignment horizontal="justify" vertical="top" wrapText="1"/>
    </xf>
    <xf numFmtId="0" fontId="18" fillId="4" borderId="17" xfId="12" applyFont="1" applyFill="1" applyBorder="1" applyAlignment="1">
      <alignment horizontal="left" vertical="top" wrapText="1"/>
    </xf>
    <xf numFmtId="0" fontId="18" fillId="4" borderId="1" xfId="12" applyFont="1" applyFill="1" applyBorder="1" applyAlignment="1">
      <alignment horizontal="left" vertical="top" wrapText="1"/>
    </xf>
    <xf numFmtId="0" fontId="18" fillId="4" borderId="9" xfId="12" applyFont="1" applyFill="1" applyBorder="1" applyAlignment="1">
      <alignment vertical="top" wrapText="1"/>
    </xf>
    <xf numFmtId="41" fontId="16" fillId="4" borderId="64" xfId="14" applyNumberFormat="1" applyFont="1" applyFill="1" applyBorder="1" applyAlignment="1">
      <alignment horizontal="right" vertical="top"/>
    </xf>
    <xf numFmtId="41" fontId="16" fillId="4" borderId="65" xfId="14" applyNumberFormat="1" applyFont="1" applyFill="1" applyBorder="1" applyAlignment="1">
      <alignment horizontal="right" vertical="top"/>
    </xf>
    <xf numFmtId="0" fontId="16" fillId="4" borderId="1" xfId="12" applyFont="1" applyFill="1" applyBorder="1" applyAlignment="1">
      <alignment horizontal="left" vertical="top" wrapText="1"/>
    </xf>
    <xf numFmtId="41" fontId="16" fillId="4" borderId="66" xfId="14" applyNumberFormat="1" applyFont="1" applyFill="1" applyBorder="1" applyAlignment="1">
      <alignment horizontal="right" vertical="top"/>
    </xf>
    <xf numFmtId="0" fontId="18" fillId="0" borderId="0" xfId="12" applyFont="1" applyAlignment="1">
      <alignment vertical="center"/>
    </xf>
    <xf numFmtId="0" fontId="25" fillId="4" borderId="0" xfId="12" applyFont="1" applyFill="1" applyAlignment="1">
      <alignment vertical="center"/>
    </xf>
    <xf numFmtId="0" fontId="18" fillId="4" borderId="0" xfId="12" applyFont="1" applyFill="1" applyAlignment="1">
      <alignment vertical="center"/>
    </xf>
    <xf numFmtId="41" fontId="16" fillId="4" borderId="31" xfId="14" applyNumberFormat="1" applyFont="1" applyFill="1" applyBorder="1" applyAlignment="1">
      <alignment vertical="top"/>
    </xf>
    <xf numFmtId="41" fontId="16" fillId="4" borderId="37" xfId="12" applyNumberFormat="1" applyFont="1" applyFill="1" applyBorder="1" applyAlignment="1">
      <alignment vertical="top"/>
    </xf>
    <xf numFmtId="0" fontId="18" fillId="4" borderId="4" xfId="12" applyFont="1" applyFill="1" applyBorder="1" applyAlignment="1">
      <alignment horizontal="left" vertical="top" wrapText="1"/>
    </xf>
    <xf numFmtId="41" fontId="16" fillId="4" borderId="33" xfId="14" applyNumberFormat="1" applyFont="1" applyFill="1" applyBorder="1" applyAlignment="1">
      <alignment vertical="top"/>
    </xf>
    <xf numFmtId="41" fontId="16" fillId="4" borderId="48" xfId="12" applyNumberFormat="1" applyFont="1" applyFill="1" applyBorder="1" applyAlignment="1">
      <alignment vertical="top"/>
    </xf>
    <xf numFmtId="0" fontId="18" fillId="4" borderId="9" xfId="12" applyFont="1" applyFill="1" applyBorder="1" applyAlignment="1">
      <alignment horizontal="center" vertical="top" wrapText="1"/>
    </xf>
    <xf numFmtId="41" fontId="16" fillId="4" borderId="9" xfId="14" applyNumberFormat="1" applyFont="1" applyFill="1" applyBorder="1" applyAlignment="1">
      <alignment vertical="top"/>
    </xf>
    <xf numFmtId="0" fontId="18" fillId="0" borderId="17" xfId="12" applyFont="1" applyBorder="1" applyAlignment="1">
      <alignment vertical="top" wrapText="1"/>
    </xf>
    <xf numFmtId="0" fontId="18" fillId="0" borderId="1" xfId="12" applyFont="1" applyBorder="1" applyAlignment="1">
      <alignment vertical="top" wrapText="1"/>
    </xf>
    <xf numFmtId="0" fontId="18" fillId="4" borderId="63" xfId="12" applyFont="1" applyFill="1" applyBorder="1" applyAlignment="1">
      <alignment horizontal="left" vertical="top" wrapText="1"/>
    </xf>
    <xf numFmtId="0" fontId="18" fillId="4" borderId="3" xfId="12" applyFont="1" applyFill="1" applyBorder="1" applyAlignment="1">
      <alignment horizontal="left" vertical="top" wrapText="1"/>
    </xf>
    <xf numFmtId="0" fontId="18" fillId="4" borderId="47" xfId="12" applyFont="1" applyFill="1" applyBorder="1" applyAlignment="1">
      <alignment vertical="top" wrapText="1"/>
    </xf>
    <xf numFmtId="0" fontId="16" fillId="8" borderId="19" xfId="12" applyFont="1" applyFill="1" applyBorder="1" applyAlignment="1">
      <alignment horizontal="center" vertical="top" wrapText="1"/>
    </xf>
    <xf numFmtId="0" fontId="16" fillId="4" borderId="19" xfId="12" applyFont="1" applyFill="1" applyBorder="1" applyAlignment="1">
      <alignment vertical="top" wrapText="1"/>
    </xf>
    <xf numFmtId="41" fontId="16" fillId="4" borderId="25" xfId="12" applyNumberFormat="1" applyFont="1" applyFill="1" applyBorder="1" applyAlignment="1">
      <alignment vertical="top"/>
    </xf>
    <xf numFmtId="0" fontId="16" fillId="9" borderId="34" xfId="12" applyFont="1" applyFill="1" applyBorder="1" applyAlignment="1">
      <alignment horizontal="center" vertical="center" wrapText="1"/>
    </xf>
    <xf numFmtId="0" fontId="16" fillId="9" borderId="34" xfId="12" applyFont="1" applyFill="1" applyBorder="1" applyAlignment="1">
      <alignment horizontal="center" vertical="top" wrapText="1"/>
    </xf>
    <xf numFmtId="0" fontId="18" fillId="9" borderId="34" xfId="12" applyFont="1" applyFill="1" applyBorder="1" applyAlignment="1">
      <alignment vertical="center" wrapText="1"/>
    </xf>
    <xf numFmtId="0" fontId="16" fillId="9" borderId="34" xfId="12" applyFont="1" applyFill="1" applyBorder="1" applyAlignment="1">
      <alignment horizontal="justify" vertical="center" wrapText="1"/>
    </xf>
    <xf numFmtId="0" fontId="16" fillId="9" borderId="34" xfId="12" applyFont="1" applyFill="1" applyBorder="1" applyAlignment="1">
      <alignment horizontal="left" vertical="center" wrapText="1"/>
    </xf>
    <xf numFmtId="0" fontId="16" fillId="9" borderId="34" xfId="12" applyFont="1" applyFill="1" applyBorder="1" applyAlignment="1">
      <alignment vertical="center" wrapText="1"/>
    </xf>
    <xf numFmtId="0" fontId="18" fillId="9" borderId="67" xfId="12" applyFont="1" applyFill="1" applyBorder="1"/>
    <xf numFmtId="0" fontId="18" fillId="9" borderId="29" xfId="12" applyFont="1" applyFill="1" applyBorder="1"/>
    <xf numFmtId="0" fontId="18" fillId="9" borderId="34" xfId="12" applyFont="1" applyFill="1" applyBorder="1"/>
    <xf numFmtId="0" fontId="17" fillId="5" borderId="59" xfId="12" applyFont="1" applyFill="1" applyBorder="1" applyAlignment="1">
      <alignment horizontal="center" vertical="center"/>
    </xf>
    <xf numFmtId="0" fontId="17" fillId="5" borderId="43" xfId="12" applyFont="1" applyFill="1" applyBorder="1" applyAlignment="1">
      <alignment horizontal="center" vertical="center" wrapText="1"/>
    </xf>
    <xf numFmtId="170" fontId="16" fillId="0" borderId="6" xfId="15" applyNumberFormat="1" applyFont="1" applyFill="1" applyBorder="1" applyAlignment="1">
      <alignment horizontal="justify" vertical="top" wrapText="1" readingOrder="1"/>
    </xf>
    <xf numFmtId="41" fontId="18" fillId="4" borderId="1" xfId="14" applyNumberFormat="1" applyFont="1" applyFill="1" applyBorder="1" applyAlignment="1">
      <alignment horizontal="center" vertical="top" wrapText="1"/>
    </xf>
    <xf numFmtId="170" fontId="16" fillId="0" borderId="1" xfId="15" applyNumberFormat="1" applyFont="1" applyFill="1" applyBorder="1" applyAlignment="1">
      <alignment horizontal="justify" vertical="top" wrapText="1" readingOrder="1"/>
    </xf>
    <xf numFmtId="170" fontId="16" fillId="0" borderId="19" xfId="15" applyNumberFormat="1" applyFont="1" applyFill="1" applyBorder="1" applyAlignment="1">
      <alignment horizontal="justify" vertical="top" wrapText="1" readingOrder="1"/>
    </xf>
    <xf numFmtId="0" fontId="18" fillId="0" borderId="6" xfId="12" applyFont="1" applyBorder="1" applyAlignment="1">
      <alignment horizontal="justify" vertical="top" wrapText="1"/>
    </xf>
    <xf numFmtId="41" fontId="18" fillId="4" borderId="5" xfId="14" applyNumberFormat="1" applyFont="1" applyFill="1" applyBorder="1" applyAlignment="1">
      <alignment horizontal="right" vertical="top" wrapText="1"/>
    </xf>
    <xf numFmtId="41" fontId="18" fillId="4" borderId="68" xfId="12" applyNumberFormat="1" applyFont="1" applyFill="1" applyBorder="1" applyAlignment="1">
      <alignment horizontal="right" vertical="top"/>
    </xf>
    <xf numFmtId="170" fontId="16" fillId="0" borderId="1" xfId="15" applyNumberFormat="1" applyFont="1" applyFill="1" applyBorder="1" applyAlignment="1">
      <alignment horizontal="justify" vertical="top" wrapText="1"/>
    </xf>
    <xf numFmtId="41" fontId="18" fillId="4" borderId="8" xfId="14" applyNumberFormat="1" applyFont="1" applyFill="1" applyBorder="1" applyAlignment="1">
      <alignment horizontal="right" vertical="top" wrapText="1"/>
    </xf>
    <xf numFmtId="41" fontId="18" fillId="4" borderId="0" xfId="12" applyNumberFormat="1" applyFont="1" applyFill="1" applyAlignment="1">
      <alignment horizontal="right" vertical="top"/>
    </xf>
    <xf numFmtId="41" fontId="18" fillId="4" borderId="8" xfId="14" applyNumberFormat="1" applyFont="1" applyFill="1" applyBorder="1" applyAlignment="1">
      <alignment horizontal="right" vertical="top"/>
    </xf>
    <xf numFmtId="170" fontId="16" fillId="0" borderId="19" xfId="15" applyNumberFormat="1" applyFont="1" applyFill="1" applyBorder="1" applyAlignment="1">
      <alignment horizontal="justify" vertical="top" wrapText="1"/>
    </xf>
    <xf numFmtId="41" fontId="18" fillId="4" borderId="18" xfId="14" applyNumberFormat="1" applyFont="1" applyFill="1" applyBorder="1" applyAlignment="1">
      <alignment horizontal="right" vertical="top"/>
    </xf>
    <xf numFmtId="41" fontId="18" fillId="4" borderId="30" xfId="12" applyNumberFormat="1" applyFont="1" applyFill="1" applyBorder="1" applyAlignment="1">
      <alignment horizontal="right" vertical="top"/>
    </xf>
    <xf numFmtId="0" fontId="18" fillId="0" borderId="28" xfId="12" applyFont="1" applyBorder="1"/>
    <xf numFmtId="0" fontId="16" fillId="9" borderId="35" xfId="12" applyFont="1" applyFill="1" applyBorder="1" applyAlignment="1">
      <alignment horizontal="center" vertical="center" wrapText="1"/>
    </xf>
    <xf numFmtId="0" fontId="18" fillId="9" borderId="35" xfId="12" applyFont="1" applyFill="1" applyBorder="1" applyAlignment="1">
      <alignment vertical="center" wrapText="1"/>
    </xf>
    <xf numFmtId="0" fontId="16" fillId="9" borderId="28" xfId="12" applyFont="1" applyFill="1" applyBorder="1" applyAlignment="1">
      <alignment horizontal="left" vertical="center" wrapText="1"/>
    </xf>
    <xf numFmtId="0" fontId="16" fillId="9" borderId="25" xfId="12" applyFont="1" applyFill="1" applyBorder="1" applyAlignment="1">
      <alignment vertical="center" wrapText="1"/>
    </xf>
    <xf numFmtId="0" fontId="16" fillId="9" borderId="25" xfId="12" applyFont="1" applyFill="1" applyBorder="1" applyAlignment="1">
      <alignment horizontal="left" vertical="center" wrapText="1"/>
    </xf>
    <xf numFmtId="0" fontId="16" fillId="9" borderId="25" xfId="12" applyFont="1" applyFill="1" applyBorder="1" applyAlignment="1">
      <alignment horizontal="center" vertical="center" wrapText="1"/>
    </xf>
    <xf numFmtId="0" fontId="18" fillId="4" borderId="0" xfId="12" applyFont="1" applyFill="1" applyAlignment="1">
      <alignment horizontal="justify"/>
    </xf>
    <xf numFmtId="0" fontId="18" fillId="4" borderId="0" xfId="12" applyFont="1" applyFill="1" applyAlignment="1">
      <alignment horizontal="left"/>
    </xf>
    <xf numFmtId="41" fontId="18" fillId="4" borderId="0" xfId="12" applyNumberFormat="1" applyFont="1" applyFill="1" applyAlignment="1">
      <alignment horizontal="right"/>
    </xf>
    <xf numFmtId="172" fontId="18" fillId="4" borderId="0" xfId="12" applyNumberFormat="1" applyFont="1" applyFill="1"/>
    <xf numFmtId="0" fontId="26" fillId="0" borderId="0" xfId="2" applyFont="1" applyAlignment="1">
      <alignment vertical="top" wrapText="1"/>
    </xf>
    <xf numFmtId="0" fontId="26" fillId="0" borderId="0" xfId="2" applyFont="1" applyAlignment="1">
      <alignment horizontal="left" vertical="top" wrapText="1"/>
    </xf>
    <xf numFmtId="167" fontId="34" fillId="0" borderId="0" xfId="2" applyNumberFormat="1" applyFont="1" applyAlignment="1">
      <alignment horizontal="right" vertical="top" wrapText="1"/>
    </xf>
    <xf numFmtId="167" fontId="26" fillId="0" borderId="0" xfId="2" applyNumberFormat="1" applyFont="1" applyAlignment="1">
      <alignment horizontal="right" vertical="top" wrapText="1"/>
    </xf>
    <xf numFmtId="0" fontId="26" fillId="0" borderId="0" xfId="2" applyFont="1" applyAlignment="1">
      <alignment horizontal="center" vertical="center" wrapText="1"/>
    </xf>
    <xf numFmtId="0" fontId="26" fillId="0" borderId="1" xfId="2" applyFont="1" applyBorder="1" applyAlignment="1">
      <alignment horizontal="left" vertical="top" wrapText="1"/>
    </xf>
    <xf numFmtId="0" fontId="26" fillId="0" borderId="1" xfId="2" applyFont="1" applyBorder="1" applyAlignment="1">
      <alignment vertical="top" wrapText="1"/>
    </xf>
    <xf numFmtId="0" fontId="26" fillId="0" borderId="1" xfId="0" applyFont="1" applyBorder="1" applyAlignment="1" applyProtection="1">
      <alignment horizontal="left" vertical="top" wrapText="1"/>
      <protection locked="0"/>
    </xf>
    <xf numFmtId="0" fontId="26" fillId="0" borderId="1" xfId="2" applyFont="1" applyBorder="1" applyAlignment="1" applyProtection="1">
      <alignment horizontal="left" vertical="top" wrapText="1"/>
      <protection locked="0"/>
    </xf>
    <xf numFmtId="0" fontId="35" fillId="0" borderId="1" xfId="0" applyFont="1" applyBorder="1" applyAlignment="1">
      <alignment horizontal="left" vertical="top" wrapText="1"/>
    </xf>
    <xf numFmtId="0" fontId="26" fillId="0" borderId="1" xfId="2" quotePrefix="1" applyFont="1" applyBorder="1" applyAlignment="1">
      <alignment horizontal="left" vertical="top" wrapText="1"/>
    </xf>
    <xf numFmtId="0" fontId="26" fillId="0" borderId="1" xfId="0" applyFont="1" applyBorder="1" applyAlignment="1">
      <alignment horizontal="left" vertical="top" wrapText="1"/>
    </xf>
    <xf numFmtId="0" fontId="23" fillId="2" borderId="1" xfId="2" applyFont="1" applyFill="1" applyBorder="1" applyAlignment="1">
      <alignment horizontal="center" vertical="center" wrapText="1"/>
    </xf>
    <xf numFmtId="167" fontId="23" fillId="2" borderId="1" xfId="2" applyNumberFormat="1" applyFont="1" applyFill="1" applyBorder="1" applyAlignment="1">
      <alignment horizontal="center" vertical="center" wrapText="1"/>
    </xf>
    <xf numFmtId="0" fontId="23" fillId="3" borderId="1" xfId="2" applyFont="1" applyFill="1" applyBorder="1" applyAlignment="1">
      <alignment horizontal="center" vertical="center" wrapText="1"/>
    </xf>
    <xf numFmtId="167" fontId="15" fillId="0" borderId="3" xfId="2" applyNumberFormat="1" applyFont="1" applyBorder="1" applyAlignment="1">
      <alignment horizontal="center" vertical="top" wrapText="1"/>
    </xf>
    <xf numFmtId="41" fontId="16" fillId="4" borderId="15" xfId="14" applyNumberFormat="1" applyFont="1" applyFill="1" applyBorder="1" applyAlignment="1">
      <alignment horizontal="right" vertical="top"/>
    </xf>
    <xf numFmtId="41" fontId="38" fillId="4" borderId="15" xfId="12" applyNumberFormat="1" applyFont="1" applyFill="1" applyBorder="1" applyAlignment="1">
      <alignment horizontal="right" vertical="center"/>
    </xf>
    <xf numFmtId="41" fontId="38" fillId="4" borderId="16" xfId="12" applyNumberFormat="1" applyFont="1" applyFill="1" applyBorder="1" applyAlignment="1">
      <alignment horizontal="right" vertical="center"/>
    </xf>
    <xf numFmtId="41" fontId="39" fillId="4" borderId="55" xfId="12" applyNumberFormat="1" applyFont="1" applyFill="1" applyBorder="1" applyAlignment="1">
      <alignment horizontal="right" vertical="center"/>
    </xf>
    <xf numFmtId="41" fontId="39" fillId="4" borderId="58" xfId="12" applyNumberFormat="1" applyFont="1" applyFill="1" applyBorder="1" applyAlignment="1">
      <alignment horizontal="right" vertical="center"/>
    </xf>
    <xf numFmtId="41" fontId="38" fillId="4" borderId="61" xfId="12" applyNumberFormat="1" applyFont="1" applyFill="1" applyBorder="1" applyAlignment="1">
      <alignment vertical="top"/>
    </xf>
    <xf numFmtId="41" fontId="38" fillId="4" borderId="16" xfId="12" applyNumberFormat="1" applyFont="1" applyFill="1" applyBorder="1" applyAlignment="1">
      <alignment vertical="top"/>
    </xf>
    <xf numFmtId="41" fontId="38" fillId="4" borderId="11" xfId="12" applyNumberFormat="1" applyFont="1" applyFill="1" applyBorder="1" applyAlignment="1">
      <alignment vertical="top"/>
    </xf>
    <xf numFmtId="41" fontId="38" fillId="4" borderId="14" xfId="12" applyNumberFormat="1" applyFont="1" applyFill="1" applyBorder="1" applyAlignment="1">
      <alignment vertical="top"/>
    </xf>
    <xf numFmtId="41" fontId="39" fillId="4" borderId="10" xfId="12" applyNumberFormat="1" applyFont="1" applyFill="1" applyBorder="1" applyAlignment="1">
      <alignment vertical="top"/>
    </xf>
    <xf numFmtId="41" fontId="39" fillId="4" borderId="14" xfId="12" applyNumberFormat="1" applyFont="1" applyFill="1" applyBorder="1" applyAlignment="1">
      <alignment vertical="top"/>
    </xf>
    <xf numFmtId="41" fontId="38" fillId="4" borderId="15" xfId="12" applyNumberFormat="1" applyFont="1" applyFill="1" applyBorder="1" applyAlignment="1">
      <alignment vertical="top"/>
    </xf>
    <xf numFmtId="41" fontId="38" fillId="4" borderId="5" xfId="12" applyNumberFormat="1" applyFont="1" applyFill="1" applyBorder="1" applyAlignment="1">
      <alignment vertical="top"/>
    </xf>
    <xf numFmtId="41" fontId="38" fillId="4" borderId="7" xfId="12" applyNumberFormat="1" applyFont="1" applyFill="1" applyBorder="1" applyAlignment="1">
      <alignment vertical="top"/>
    </xf>
    <xf numFmtId="41" fontId="38" fillId="4" borderId="18" xfId="12" applyNumberFormat="1" applyFont="1" applyFill="1" applyBorder="1" applyAlignment="1">
      <alignment vertical="top"/>
    </xf>
    <xf numFmtId="41" fontId="38" fillId="4" borderId="23" xfId="12" applyNumberFormat="1" applyFont="1" applyFill="1" applyBorder="1" applyAlignment="1">
      <alignment vertical="top"/>
    </xf>
    <xf numFmtId="41" fontId="16" fillId="4" borderId="32" xfId="12" applyNumberFormat="1" applyFont="1" applyFill="1" applyBorder="1" applyAlignment="1">
      <alignment horizontal="right" vertical="top"/>
    </xf>
    <xf numFmtId="41" fontId="16" fillId="4" borderId="7" xfId="12" applyNumberFormat="1" applyFont="1" applyFill="1" applyBorder="1" applyAlignment="1">
      <alignment horizontal="right" vertical="top"/>
    </xf>
    <xf numFmtId="41" fontId="16" fillId="4" borderId="17" xfId="12" applyNumberFormat="1" applyFont="1" applyFill="1" applyBorder="1" applyAlignment="1">
      <alignment horizontal="right" vertical="top"/>
    </xf>
    <xf numFmtId="41" fontId="16" fillId="4" borderId="9" xfId="12" applyNumberFormat="1" applyFont="1" applyFill="1" applyBorder="1" applyAlignment="1">
      <alignment horizontal="right" vertical="top"/>
    </xf>
    <xf numFmtId="41" fontId="38" fillId="4" borderId="66" xfId="12" applyNumberFormat="1" applyFont="1" applyFill="1" applyBorder="1" applyAlignment="1">
      <alignment horizontal="right" vertical="top"/>
    </xf>
    <xf numFmtId="41" fontId="38" fillId="4" borderId="58" xfId="12" applyNumberFormat="1" applyFont="1" applyFill="1" applyBorder="1" applyAlignment="1">
      <alignment horizontal="right" vertical="top"/>
    </xf>
    <xf numFmtId="41" fontId="16" fillId="4" borderId="5" xfId="12" applyNumberFormat="1" applyFont="1" applyFill="1" applyBorder="1" applyAlignment="1">
      <alignment vertical="top"/>
    </xf>
    <xf numFmtId="41" fontId="16" fillId="4" borderId="7" xfId="12" applyNumberFormat="1" applyFont="1" applyFill="1" applyBorder="1" applyAlignment="1">
      <alignment vertical="top"/>
    </xf>
    <xf numFmtId="41" fontId="16" fillId="4" borderId="8" xfId="12" applyNumberFormat="1" applyFont="1" applyFill="1" applyBorder="1" applyAlignment="1">
      <alignment vertical="top"/>
    </xf>
    <xf numFmtId="41" fontId="16" fillId="4" borderId="9" xfId="12" applyNumberFormat="1" applyFont="1" applyFill="1" applyBorder="1" applyAlignment="1">
      <alignment vertical="top"/>
    </xf>
    <xf numFmtId="41" fontId="16" fillId="4" borderId="18" xfId="12" applyNumberFormat="1" applyFont="1" applyFill="1" applyBorder="1" applyAlignment="1">
      <alignment vertical="top"/>
    </xf>
    <xf numFmtId="41" fontId="16" fillId="4" borderId="23" xfId="12" applyNumberFormat="1" applyFont="1" applyFill="1" applyBorder="1" applyAlignment="1">
      <alignment vertical="top"/>
    </xf>
    <xf numFmtId="41" fontId="38" fillId="4" borderId="4" xfId="12" applyNumberFormat="1" applyFont="1" applyFill="1" applyBorder="1" applyAlignment="1">
      <alignment vertical="top"/>
    </xf>
    <xf numFmtId="41" fontId="38" fillId="4" borderId="1" xfId="12" applyNumberFormat="1" applyFont="1" applyFill="1" applyBorder="1" applyAlignment="1">
      <alignment vertical="top"/>
    </xf>
    <xf numFmtId="41" fontId="38" fillId="4" borderId="5" xfId="12" applyNumberFormat="1" applyFont="1" applyFill="1" applyBorder="1" applyAlignment="1">
      <alignment horizontal="right" vertical="top"/>
    </xf>
    <xf numFmtId="41" fontId="38" fillId="4" borderId="7" xfId="12" applyNumberFormat="1" applyFont="1" applyFill="1" applyBorder="1" applyAlignment="1">
      <alignment horizontal="right" vertical="top"/>
    </xf>
    <xf numFmtId="41" fontId="38" fillId="4" borderId="8" xfId="12" applyNumberFormat="1" applyFont="1" applyFill="1" applyBorder="1" applyAlignment="1">
      <alignment horizontal="right" vertical="top"/>
    </xf>
    <xf numFmtId="41" fontId="38" fillId="4" borderId="9" xfId="12" applyNumberFormat="1" applyFont="1" applyFill="1" applyBorder="1" applyAlignment="1">
      <alignment horizontal="right" vertical="top"/>
    </xf>
    <xf numFmtId="41" fontId="38" fillId="4" borderId="18" xfId="12" applyNumberFormat="1" applyFont="1" applyFill="1" applyBorder="1" applyAlignment="1">
      <alignment horizontal="right" vertical="top"/>
    </xf>
    <xf numFmtId="41" fontId="38" fillId="4" borderId="23" xfId="12" applyNumberFormat="1" applyFont="1" applyFill="1" applyBorder="1" applyAlignment="1">
      <alignment horizontal="right" vertical="top"/>
    </xf>
    <xf numFmtId="0" fontId="27" fillId="4" borderId="34" xfId="12" applyFont="1" applyFill="1" applyBorder="1" applyAlignment="1">
      <alignment horizontal="center" vertical="center" wrapText="1"/>
    </xf>
    <xf numFmtId="0" fontId="40" fillId="0" borderId="36" xfId="12" applyFont="1" applyBorder="1" applyAlignment="1">
      <alignment vertical="center"/>
    </xf>
    <xf numFmtId="0" fontId="27" fillId="4" borderId="28" xfId="12" applyFont="1" applyFill="1" applyBorder="1" applyAlignment="1">
      <alignment vertical="center"/>
    </xf>
    <xf numFmtId="42" fontId="18" fillId="0" borderId="1" xfId="0" applyNumberFormat="1" applyFont="1" applyBorder="1" applyAlignment="1">
      <alignment horizontal="left" vertical="top"/>
    </xf>
    <xf numFmtId="0" fontId="17" fillId="9" borderId="34" xfId="12" applyFont="1" applyFill="1" applyBorder="1" applyAlignment="1">
      <alignment horizontal="center" vertical="center" wrapText="1"/>
    </xf>
    <xf numFmtId="41" fontId="27" fillId="9" borderId="25" xfId="14" applyNumberFormat="1" applyFont="1" applyFill="1" applyBorder="1" applyAlignment="1">
      <alignment horizontal="right" vertical="center"/>
    </xf>
    <xf numFmtId="172" fontId="27" fillId="9" borderId="69" xfId="14" applyNumberFormat="1" applyFont="1" applyFill="1" applyBorder="1" applyAlignment="1">
      <alignment vertical="center"/>
    </xf>
    <xf numFmtId="172" fontId="27" fillId="9" borderId="25" xfId="14" applyNumberFormat="1" applyFont="1" applyFill="1" applyBorder="1" applyAlignment="1">
      <alignment vertical="center"/>
    </xf>
    <xf numFmtId="0" fontId="16" fillId="0" borderId="1" xfId="2" applyFont="1" applyBorder="1" applyAlignment="1">
      <alignment horizontal="left" vertical="center" wrapText="1"/>
    </xf>
    <xf numFmtId="0" fontId="16" fillId="0" borderId="1" xfId="2" applyFont="1" applyBorder="1" applyAlignment="1">
      <alignment vertical="center" wrapText="1"/>
    </xf>
    <xf numFmtId="0" fontId="16" fillId="0" borderId="1" xfId="2" applyFont="1" applyBorder="1" applyAlignment="1">
      <alignment horizontal="justify" vertical="center" wrapText="1"/>
    </xf>
    <xf numFmtId="0" fontId="16" fillId="0" borderId="1" xfId="2" applyFont="1" applyBorder="1" applyAlignment="1">
      <alignment horizontal="center" vertical="center" wrapText="1"/>
    </xf>
    <xf numFmtId="167" fontId="16" fillId="0" borderId="1" xfId="2" applyNumberFormat="1" applyFont="1" applyBorder="1" applyAlignment="1">
      <alignment horizontal="right" vertical="center" wrapText="1"/>
    </xf>
    <xf numFmtId="0" fontId="16" fillId="0" borderId="3" xfId="2" applyFont="1" applyBorder="1" applyAlignment="1">
      <alignment horizontal="left" vertical="center" wrapText="1"/>
    </xf>
    <xf numFmtId="0" fontId="16" fillId="0" borderId="3" xfId="2" applyFont="1" applyBorder="1" applyAlignment="1">
      <alignment vertical="center" wrapText="1"/>
    </xf>
    <xf numFmtId="0" fontId="16" fillId="0" borderId="3" xfId="2" applyFont="1" applyBorder="1" applyAlignment="1">
      <alignment horizontal="justify" vertical="center" wrapText="1"/>
    </xf>
    <xf numFmtId="0" fontId="16" fillId="0" borderId="3" xfId="2" applyFont="1" applyBorder="1" applyAlignment="1">
      <alignment horizontal="center" vertical="center" wrapText="1"/>
    </xf>
    <xf numFmtId="167" fontId="16" fillId="0" borderId="3" xfId="2" applyNumberFormat="1" applyFont="1" applyBorder="1" applyAlignment="1">
      <alignment horizontal="right" vertical="center" wrapText="1"/>
    </xf>
    <xf numFmtId="0" fontId="42" fillId="0" borderId="71" xfId="0" applyFont="1" applyBorder="1" applyAlignment="1">
      <alignment horizontal="justify" vertical="top" wrapText="1"/>
    </xf>
    <xf numFmtId="0" fontId="42" fillId="0" borderId="1" xfId="0" applyFont="1" applyBorder="1" applyAlignment="1">
      <alignment horizontal="justify" vertical="top" wrapText="1"/>
    </xf>
    <xf numFmtId="0" fontId="26" fillId="11" borderId="0" xfId="2" applyFont="1" applyFill="1" applyAlignment="1">
      <alignment vertical="top" wrapText="1"/>
    </xf>
    <xf numFmtId="0" fontId="16" fillId="11" borderId="1" xfId="2" applyFont="1" applyFill="1" applyBorder="1" applyAlignment="1">
      <alignment horizontal="left" vertical="center" wrapText="1"/>
    </xf>
    <xf numFmtId="0" fontId="16" fillId="11" borderId="1" xfId="2" applyFont="1" applyFill="1" applyBorder="1" applyAlignment="1">
      <alignment vertical="center" wrapText="1"/>
    </xf>
    <xf numFmtId="0" fontId="42" fillId="11" borderId="71" xfId="0" applyFont="1" applyFill="1" applyBorder="1" applyAlignment="1">
      <alignment horizontal="justify" vertical="top" wrapText="1"/>
    </xf>
    <xf numFmtId="0" fontId="16" fillId="11" borderId="1" xfId="2" applyFont="1" applyFill="1" applyBorder="1" applyAlignment="1">
      <alignment horizontal="justify" vertical="center" wrapText="1"/>
    </xf>
    <xf numFmtId="0" fontId="16" fillId="11" borderId="1" xfId="2" applyFont="1" applyFill="1" applyBorder="1" applyAlignment="1">
      <alignment horizontal="center" vertical="center" wrapText="1"/>
    </xf>
    <xf numFmtId="167" fontId="16" fillId="11" borderId="1" xfId="2" applyNumberFormat="1" applyFont="1" applyFill="1" applyBorder="1" applyAlignment="1">
      <alignment horizontal="right" vertical="center" wrapText="1"/>
    </xf>
    <xf numFmtId="0" fontId="16" fillId="11" borderId="0" xfId="2" applyFont="1" applyFill="1" applyAlignment="1">
      <alignment vertical="center" wrapText="1"/>
    </xf>
    <xf numFmtId="0" fontId="16" fillId="0" borderId="1" xfId="2" applyFont="1" applyBorder="1" applyAlignment="1">
      <alignment horizontal="justify" vertical="top" wrapText="1"/>
    </xf>
    <xf numFmtId="0" fontId="43" fillId="0" borderId="1" xfId="0" applyFont="1" applyBorder="1" applyAlignment="1">
      <alignment vertical="top" wrapText="1"/>
    </xf>
    <xf numFmtId="3" fontId="16" fillId="0" borderId="1" xfId="2" applyNumberFormat="1" applyFont="1" applyBorder="1" applyAlignment="1">
      <alignment horizontal="center" vertical="center" wrapText="1"/>
    </xf>
    <xf numFmtId="0" fontId="42" fillId="10" borderId="72" xfId="0" applyFont="1" applyFill="1" applyBorder="1" applyAlignment="1">
      <alignment horizontal="justify" vertical="top" wrapText="1"/>
    </xf>
    <xf numFmtId="0" fontId="16" fillId="10" borderId="3" xfId="2" applyFont="1" applyFill="1" applyBorder="1" applyAlignment="1">
      <alignment horizontal="justify" vertical="center" wrapText="1"/>
    </xf>
    <xf numFmtId="0" fontId="16" fillId="10" borderId="3" xfId="2" applyFont="1" applyFill="1" applyBorder="1" applyAlignment="1">
      <alignment horizontal="center" vertical="center" wrapText="1"/>
    </xf>
    <xf numFmtId="0" fontId="26" fillId="10" borderId="1" xfId="2" applyFont="1" applyFill="1" applyBorder="1" applyAlignment="1">
      <alignment horizontal="left" vertical="top" wrapText="1"/>
    </xf>
    <xf numFmtId="167" fontId="16" fillId="10" borderId="3" xfId="2" applyNumberFormat="1" applyFont="1" applyFill="1" applyBorder="1" applyAlignment="1">
      <alignment horizontal="right" vertical="center" wrapText="1"/>
    </xf>
    <xf numFmtId="167" fontId="15" fillId="10" borderId="1" xfId="2" applyNumberFormat="1" applyFont="1" applyFill="1" applyBorder="1" applyAlignment="1">
      <alignment horizontal="left" vertical="top" wrapText="1"/>
    </xf>
    <xf numFmtId="0" fontId="16" fillId="12" borderId="0" xfId="2" applyFont="1" applyFill="1" applyAlignment="1">
      <alignment vertical="center" wrapText="1"/>
    </xf>
    <xf numFmtId="173" fontId="16" fillId="0" borderId="0" xfId="2" applyNumberFormat="1" applyFont="1" applyAlignment="1">
      <alignment horizontal="right" vertical="center" wrapText="1"/>
    </xf>
    <xf numFmtId="42" fontId="18" fillId="0" borderId="2" xfId="0" applyNumberFormat="1" applyFont="1" applyBorder="1" applyAlignment="1">
      <alignment horizontal="left" vertical="top"/>
    </xf>
    <xf numFmtId="41" fontId="18" fillId="0" borderId="61" xfId="14" applyNumberFormat="1" applyFont="1" applyFill="1" applyBorder="1" applyAlignment="1">
      <alignment horizontal="center" vertical="top"/>
    </xf>
    <xf numFmtId="41" fontId="18" fillId="4" borderId="57" xfId="14" applyNumberFormat="1" applyFont="1" applyFill="1" applyBorder="1" applyAlignment="1">
      <alignment horizontal="center" vertical="top"/>
    </xf>
    <xf numFmtId="0" fontId="17" fillId="5" borderId="16" xfId="12" applyFont="1" applyFill="1" applyBorder="1" applyAlignment="1">
      <alignment horizontal="center" vertical="center" wrapText="1"/>
    </xf>
    <xf numFmtId="0" fontId="35" fillId="0" borderId="1" xfId="0" applyFont="1" applyBorder="1" applyAlignment="1">
      <alignment vertical="top" wrapText="1"/>
    </xf>
    <xf numFmtId="0" fontId="25" fillId="0" borderId="0" xfId="12" applyFont="1" applyAlignment="1">
      <alignment vertical="top"/>
    </xf>
    <xf numFmtId="168" fontId="18" fillId="0" borderId="0" xfId="12" applyNumberFormat="1" applyFont="1" applyAlignment="1">
      <alignment vertical="top"/>
    </xf>
    <xf numFmtId="169" fontId="18" fillId="0" borderId="0" xfId="12" applyNumberFormat="1" applyFont="1" applyAlignment="1">
      <alignment vertical="top"/>
    </xf>
    <xf numFmtId="166" fontId="27" fillId="9" borderId="25" xfId="14" applyFont="1" applyFill="1" applyBorder="1" applyAlignment="1">
      <alignment vertical="center"/>
    </xf>
    <xf numFmtId="0" fontId="35" fillId="4" borderId="1" xfId="12" applyFont="1" applyFill="1" applyBorder="1" applyAlignment="1">
      <alignment horizontal="left" vertical="top" wrapText="1"/>
    </xf>
    <xf numFmtId="0" fontId="17" fillId="4" borderId="35" xfId="12" applyFont="1" applyFill="1" applyBorder="1" applyAlignment="1">
      <alignment horizontal="left" vertical="center" wrapText="1"/>
    </xf>
    <xf numFmtId="0" fontId="17" fillId="5" borderId="25" xfId="12" applyFont="1" applyFill="1" applyBorder="1" applyAlignment="1">
      <alignment horizontal="center" vertical="center" wrapText="1"/>
    </xf>
    <xf numFmtId="41" fontId="18" fillId="4" borderId="55" xfId="14" applyNumberFormat="1" applyFont="1" applyFill="1" applyBorder="1" applyAlignment="1">
      <alignment vertical="top"/>
    </xf>
    <xf numFmtId="41" fontId="18" fillId="4" borderId="58" xfId="14" applyNumberFormat="1" applyFont="1" applyFill="1" applyBorder="1" applyAlignment="1">
      <alignment vertical="top"/>
    </xf>
    <xf numFmtId="0" fontId="18" fillId="4" borderId="16" xfId="12" applyFont="1" applyFill="1" applyBorder="1" applyAlignment="1">
      <alignment horizontal="center" vertical="top" wrapText="1"/>
    </xf>
    <xf numFmtId="0" fontId="18" fillId="4" borderId="14" xfId="12" applyFont="1" applyFill="1" applyBorder="1" applyAlignment="1">
      <alignment horizontal="center" vertical="top" wrapText="1"/>
    </xf>
    <xf numFmtId="0" fontId="16" fillId="8" borderId="50" xfId="12" applyFont="1" applyFill="1" applyBorder="1" applyAlignment="1">
      <alignment horizontal="center" vertical="top" wrapText="1"/>
    </xf>
    <xf numFmtId="41" fontId="16" fillId="4" borderId="63" xfId="14" applyNumberFormat="1" applyFont="1" applyFill="1" applyBorder="1" applyAlignment="1">
      <alignment horizontal="right" vertical="top"/>
    </xf>
    <xf numFmtId="41" fontId="16" fillId="4" borderId="13" xfId="14" applyNumberFormat="1" applyFont="1" applyFill="1" applyBorder="1" applyAlignment="1">
      <alignment horizontal="right" vertical="top"/>
    </xf>
    <xf numFmtId="41" fontId="18" fillId="4" borderId="1" xfId="14" applyNumberFormat="1" applyFont="1" applyFill="1" applyBorder="1" applyAlignment="1">
      <alignment horizontal="center" vertical="top"/>
    </xf>
    <xf numFmtId="0" fontId="16" fillId="8" borderId="1" xfId="12" applyFont="1" applyFill="1" applyBorder="1" applyAlignment="1">
      <alignment horizontal="center" vertical="top" wrapText="1"/>
    </xf>
    <xf numFmtId="0" fontId="18" fillId="4" borderId="1" xfId="12" applyFont="1" applyFill="1" applyBorder="1" applyAlignment="1">
      <alignment horizontal="justify" vertical="top" wrapText="1"/>
    </xf>
    <xf numFmtId="9" fontId="16" fillId="0" borderId="3" xfId="12" applyNumberFormat="1" applyFont="1" applyBorder="1" applyAlignment="1">
      <alignment horizontal="center" vertical="top" wrapText="1"/>
    </xf>
    <xf numFmtId="0" fontId="16" fillId="4" borderId="3" xfId="12" applyFont="1" applyFill="1" applyBorder="1" applyAlignment="1">
      <alignment horizontal="left" vertical="top" wrapText="1"/>
    </xf>
    <xf numFmtId="9" fontId="16" fillId="4" borderId="3" xfId="12" applyNumberFormat="1" applyFont="1" applyFill="1" applyBorder="1" applyAlignment="1">
      <alignment horizontal="center" vertical="top" wrapText="1"/>
    </xf>
    <xf numFmtId="9" fontId="16" fillId="0" borderId="4" xfId="12" applyNumberFormat="1" applyFont="1" applyBorder="1" applyAlignment="1">
      <alignment horizontal="center" vertical="top" wrapText="1"/>
    </xf>
    <xf numFmtId="9" fontId="16" fillId="4" borderId="4" xfId="12" applyNumberFormat="1" applyFont="1" applyFill="1" applyBorder="1" applyAlignment="1">
      <alignment horizontal="center" vertical="top" wrapText="1"/>
    </xf>
    <xf numFmtId="0" fontId="19" fillId="0" borderId="0" xfId="9">
      <alignment vertical="top"/>
    </xf>
    <xf numFmtId="0" fontId="62" fillId="0" borderId="57" xfId="9" applyFont="1" applyBorder="1">
      <alignment vertical="top"/>
    </xf>
    <xf numFmtId="0" fontId="62" fillId="0" borderId="0" xfId="9" applyFont="1">
      <alignment vertical="top"/>
    </xf>
    <xf numFmtId="0" fontId="62" fillId="0" borderId="42" xfId="9" applyFont="1" applyBorder="1">
      <alignment vertical="top"/>
    </xf>
    <xf numFmtId="177" fontId="63" fillId="17" borderId="1" xfId="20" applyNumberFormat="1" applyFont="1" applyFill="1" applyBorder="1" applyAlignment="1">
      <alignment horizontal="center" vertical="center" wrapText="1"/>
    </xf>
    <xf numFmtId="177" fontId="23" fillId="3" borderId="9" xfId="20" applyNumberFormat="1" applyFont="1" applyFill="1" applyBorder="1" applyAlignment="1">
      <alignment horizontal="center" vertical="center" wrapText="1"/>
    </xf>
    <xf numFmtId="174" fontId="43" fillId="0" borderId="8" xfId="9" applyNumberFormat="1" applyFont="1" applyBorder="1" applyAlignment="1">
      <alignment vertical="top" wrapText="1"/>
    </xf>
    <xf numFmtId="174" fontId="43" fillId="0" borderId="1" xfId="9" applyNumberFormat="1" applyFont="1" applyBorder="1" applyAlignment="1">
      <alignment vertical="top" wrapText="1"/>
    </xf>
    <xf numFmtId="0" fontId="43" fillId="0" borderId="1" xfId="9" applyFont="1" applyBorder="1" applyAlignment="1">
      <alignment vertical="top" wrapText="1"/>
    </xf>
    <xf numFmtId="0" fontId="43" fillId="0" borderId="8" xfId="9" applyFont="1" applyBorder="1" applyAlignment="1">
      <alignment vertical="top" wrapText="1"/>
    </xf>
    <xf numFmtId="41" fontId="64" fillId="0" borderId="1" xfId="9" applyNumberFormat="1" applyFont="1" applyBorder="1">
      <alignment vertical="top"/>
    </xf>
    <xf numFmtId="41" fontId="64" fillId="0" borderId="9" xfId="9" applyNumberFormat="1" applyFont="1" applyBorder="1">
      <alignment vertical="top"/>
    </xf>
    <xf numFmtId="176" fontId="43" fillId="4" borderId="57" xfId="20" applyFont="1" applyFill="1" applyBorder="1" applyAlignment="1">
      <alignment vertical="top"/>
    </xf>
    <xf numFmtId="0" fontId="43" fillId="4" borderId="0" xfId="9" applyFont="1" applyFill="1">
      <alignment vertical="top"/>
    </xf>
    <xf numFmtId="41" fontId="43" fillId="0" borderId="0" xfId="9" applyNumberFormat="1" applyFont="1">
      <alignment vertical="top"/>
    </xf>
    <xf numFmtId="177" fontId="62" fillId="0" borderId="1" xfId="20" applyNumberFormat="1" applyFont="1" applyBorder="1" applyAlignment="1">
      <alignment horizontal="right" vertical="center"/>
    </xf>
    <xf numFmtId="177" fontId="62" fillId="0" borderId="9" xfId="20" applyNumberFormat="1" applyFont="1" applyBorder="1" applyAlignment="1">
      <alignment horizontal="right" vertical="center"/>
    </xf>
    <xf numFmtId="0" fontId="12" fillId="0" borderId="57" xfId="9" applyFont="1" applyBorder="1" applyAlignment="1"/>
    <xf numFmtId="0" fontId="12" fillId="0" borderId="0" xfId="9" applyFont="1" applyAlignment="1"/>
    <xf numFmtId="0" fontId="12" fillId="0" borderId="42" xfId="9" applyFont="1" applyBorder="1" applyAlignment="1"/>
    <xf numFmtId="0" fontId="65" fillId="2" borderId="1" xfId="9" applyFont="1" applyFill="1" applyBorder="1" applyAlignment="1">
      <alignment horizontal="center" vertical="center" wrapText="1"/>
    </xf>
    <xf numFmtId="177" fontId="62" fillId="0" borderId="1" xfId="9" applyNumberFormat="1" applyFont="1" applyBorder="1">
      <alignment vertical="top"/>
    </xf>
    <xf numFmtId="177" fontId="62" fillId="0" borderId="9" xfId="9" applyNumberFormat="1" applyFont="1" applyBorder="1">
      <alignment vertical="top"/>
    </xf>
    <xf numFmtId="0" fontId="68" fillId="0" borderId="68" xfId="10" applyFont="1" applyBorder="1" applyAlignment="1">
      <alignment vertical="top"/>
    </xf>
    <xf numFmtId="0" fontId="22" fillId="2" borderId="1" xfId="9" applyFont="1" applyFill="1" applyBorder="1" applyAlignment="1">
      <alignment horizontal="center" vertical="center" wrapText="1"/>
    </xf>
    <xf numFmtId="0" fontId="63" fillId="17" borderId="8" xfId="9" applyFont="1" applyFill="1" applyBorder="1" applyAlignment="1">
      <alignment horizontal="center" vertical="center" wrapText="1"/>
    </xf>
    <xf numFmtId="0" fontId="63" fillId="17" borderId="1" xfId="9" applyFont="1" applyFill="1" applyBorder="1" applyAlignment="1">
      <alignment horizontal="center" vertical="center" wrapText="1"/>
    </xf>
    <xf numFmtId="177" fontId="69" fillId="0" borderId="0" xfId="20" applyNumberFormat="1" applyFont="1" applyBorder="1">
      <alignment vertical="top"/>
    </xf>
    <xf numFmtId="0" fontId="19" fillId="0" borderId="42" xfId="9" applyBorder="1">
      <alignment vertical="top"/>
    </xf>
    <xf numFmtId="0" fontId="19" fillId="0" borderId="1" xfId="9" applyBorder="1" applyAlignment="1">
      <alignment horizontal="center" vertical="center"/>
    </xf>
    <xf numFmtId="0" fontId="19" fillId="0" borderId="57" xfId="9" applyBorder="1">
      <alignment vertical="top"/>
    </xf>
    <xf numFmtId="177" fontId="35" fillId="0" borderId="1" xfId="20" applyNumberFormat="1" applyFont="1" applyBorder="1" applyAlignment="1">
      <alignment horizontal="right" vertical="center"/>
    </xf>
    <xf numFmtId="177" fontId="35" fillId="0" borderId="9" xfId="20" applyNumberFormat="1" applyFont="1" applyBorder="1" applyAlignment="1">
      <alignment horizontal="right" vertical="center"/>
    </xf>
    <xf numFmtId="177" fontId="35" fillId="0" borderId="1" xfId="20" applyNumberFormat="1" applyFont="1" applyBorder="1">
      <alignment vertical="top"/>
    </xf>
    <xf numFmtId="177" fontId="35" fillId="0" borderId="9" xfId="20" applyNumberFormat="1" applyFont="1" applyBorder="1">
      <alignment vertical="top"/>
    </xf>
    <xf numFmtId="177" fontId="70" fillId="2" borderId="6" xfId="20" applyNumberFormat="1" applyFont="1" applyFill="1" applyBorder="1" applyAlignment="1">
      <alignment horizontal="center" vertical="center" wrapText="1"/>
    </xf>
    <xf numFmtId="177" fontId="67" fillId="3" borderId="9" xfId="20" applyNumberFormat="1" applyFont="1" applyFill="1" applyBorder="1" applyAlignment="1">
      <alignment horizontal="center" vertical="center" wrapText="1"/>
    </xf>
    <xf numFmtId="177" fontId="71" fillId="0" borderId="1" xfId="20" applyNumberFormat="1" applyFont="1" applyBorder="1" applyAlignment="1">
      <alignment vertical="top"/>
    </xf>
    <xf numFmtId="177" fontId="71" fillId="0" borderId="9" xfId="20" applyNumberFormat="1" applyFont="1" applyBorder="1" applyAlignment="1">
      <alignment vertical="top"/>
    </xf>
    <xf numFmtId="177" fontId="71" fillId="0" borderId="1" xfId="20" applyNumberFormat="1" applyFont="1" applyFill="1" applyBorder="1" applyAlignment="1">
      <alignment vertical="top"/>
    </xf>
    <xf numFmtId="177" fontId="71" fillId="0" borderId="9" xfId="20" applyNumberFormat="1" applyFont="1" applyFill="1" applyBorder="1" applyAlignment="1">
      <alignment vertical="top"/>
    </xf>
    <xf numFmtId="177" fontId="67" fillId="18" borderId="19" xfId="20" applyNumberFormat="1" applyFont="1" applyFill="1" applyBorder="1" applyAlignment="1">
      <alignment vertical="top"/>
    </xf>
    <xf numFmtId="177" fontId="67" fillId="18" borderId="23" xfId="20" applyNumberFormat="1" applyFont="1" applyFill="1" applyBorder="1" applyAlignment="1">
      <alignment vertical="top"/>
    </xf>
    <xf numFmtId="177" fontId="67" fillId="2" borderId="19" xfId="20" applyNumberFormat="1" applyFont="1" applyFill="1" applyBorder="1" applyAlignment="1">
      <alignment vertical="top"/>
    </xf>
    <xf numFmtId="177" fontId="67" fillId="2" borderId="23" xfId="20" applyNumberFormat="1" applyFont="1" applyFill="1" applyBorder="1" applyAlignment="1">
      <alignment vertical="top"/>
    </xf>
    <xf numFmtId="0" fontId="43" fillId="0" borderId="68" xfId="10" applyFont="1" applyBorder="1" applyAlignment="1">
      <alignment vertical="top"/>
    </xf>
    <xf numFmtId="177" fontId="19" fillId="0" borderId="0" xfId="9" applyNumberFormat="1">
      <alignment vertical="top"/>
    </xf>
    <xf numFmtId="0" fontId="20" fillId="0" borderId="1" xfId="0" applyFont="1" applyBorder="1" applyAlignment="1">
      <alignment vertical="top" wrapText="1"/>
    </xf>
    <xf numFmtId="0" fontId="73" fillId="0" borderId="0" xfId="17" applyFont="1" applyAlignment="1">
      <alignment vertical="top" wrapText="1"/>
    </xf>
    <xf numFmtId="0" fontId="74" fillId="0" borderId="0" xfId="17" applyFont="1" applyAlignment="1">
      <alignment horizontal="left" vertical="top" wrapText="1"/>
    </xf>
    <xf numFmtId="0" fontId="75" fillId="0" borderId="0" xfId="17" applyFont="1" applyAlignment="1">
      <alignment horizontal="center" vertical="center" wrapText="1"/>
    </xf>
    <xf numFmtId="167" fontId="74" fillId="0" borderId="0" xfId="17" applyNumberFormat="1" applyFont="1" applyAlignment="1">
      <alignment horizontal="right" vertical="top" wrapText="1"/>
    </xf>
    <xf numFmtId="0" fontId="74" fillId="0" borderId="0" xfId="17" applyFont="1" applyAlignment="1">
      <alignment vertical="top" wrapText="1"/>
    </xf>
    <xf numFmtId="0" fontId="76" fillId="3" borderId="1" xfId="17" applyFont="1" applyFill="1" applyBorder="1" applyAlignment="1">
      <alignment horizontal="center" vertical="center" wrapText="1"/>
    </xf>
    <xf numFmtId="0" fontId="73" fillId="0" borderId="0" xfId="17" applyFont="1" applyAlignment="1">
      <alignment horizontal="center" vertical="center" wrapText="1"/>
    </xf>
    <xf numFmtId="0" fontId="76" fillId="2" borderId="1" xfId="17" applyFont="1" applyFill="1" applyBorder="1" applyAlignment="1">
      <alignment horizontal="center" vertical="center" wrapText="1"/>
    </xf>
    <xf numFmtId="167" fontId="76" fillId="2" borderId="1" xfId="17" applyNumberFormat="1" applyFont="1" applyFill="1" applyBorder="1" applyAlignment="1">
      <alignment horizontal="center" vertical="center" wrapText="1"/>
    </xf>
    <xf numFmtId="0" fontId="74" fillId="0" borderId="0" xfId="17" applyFont="1" applyAlignment="1">
      <alignment horizontal="center" vertical="center" wrapText="1"/>
    </xf>
    <xf numFmtId="0" fontId="73" fillId="0" borderId="0" xfId="17" applyFont="1" applyAlignment="1">
      <alignment horizontal="center" vertical="top" wrapText="1"/>
    </xf>
    <xf numFmtId="0" fontId="74" fillId="0" borderId="1" xfId="17" applyFont="1" applyBorder="1" applyAlignment="1">
      <alignment vertical="top" wrapText="1"/>
    </xf>
    <xf numFmtId="0" fontId="77" fillId="0" borderId="1" xfId="0" applyFont="1" applyBorder="1" applyAlignment="1">
      <alignment vertical="top" wrapText="1"/>
    </xf>
    <xf numFmtId="0" fontId="77" fillId="0" borderId="75" xfId="0" applyFont="1" applyBorder="1" applyAlignment="1">
      <alignment vertical="top" wrapText="1"/>
    </xf>
    <xf numFmtId="0" fontId="74" fillId="0" borderId="1" xfId="17" applyFont="1" applyBorder="1" applyAlignment="1">
      <alignment horizontal="center" vertical="top" wrapText="1"/>
    </xf>
    <xf numFmtId="167" fontId="74" fillId="0" borderId="1" xfId="17" applyNumberFormat="1" applyFont="1" applyBorder="1" applyAlignment="1">
      <alignment horizontal="left" vertical="top" wrapText="1"/>
    </xf>
    <xf numFmtId="0" fontId="9" fillId="0" borderId="1" xfId="0" applyFont="1" applyBorder="1" applyAlignment="1">
      <alignment vertical="top"/>
    </xf>
    <xf numFmtId="0" fontId="74" fillId="0" borderId="1" xfId="17" applyFont="1" applyBorder="1" applyAlignment="1">
      <alignment horizontal="justify" vertical="top" wrapText="1"/>
    </xf>
    <xf numFmtId="0" fontId="9" fillId="0" borderId="17" xfId="0" applyFont="1" applyBorder="1" applyAlignment="1">
      <alignment vertical="top" wrapText="1"/>
    </xf>
    <xf numFmtId="0" fontId="74" fillId="0" borderId="0" xfId="17" applyFont="1" applyAlignment="1">
      <alignment horizontal="left" vertical="center" wrapText="1"/>
    </xf>
    <xf numFmtId="0" fontId="74" fillId="0" borderId="0" xfId="17" applyFont="1" applyAlignment="1">
      <alignment vertical="center" wrapText="1"/>
    </xf>
    <xf numFmtId="0" fontId="74" fillId="0" borderId="0" xfId="17" applyFont="1" applyAlignment="1">
      <alignment horizontal="justify" vertical="center" wrapText="1"/>
    </xf>
    <xf numFmtId="167" fontId="74" fillId="0" borderId="0" xfId="17" applyNumberFormat="1" applyFont="1" applyAlignment="1">
      <alignment horizontal="right" vertical="center" wrapText="1"/>
    </xf>
    <xf numFmtId="0" fontId="73" fillId="0" borderId="0" xfId="17" applyFont="1" applyAlignment="1">
      <alignment vertical="center" wrapText="1"/>
    </xf>
    <xf numFmtId="0" fontId="74" fillId="0" borderId="1" xfId="17" applyFont="1" applyBorder="1" applyAlignment="1">
      <alignment horizontal="left" vertical="top" wrapText="1"/>
    </xf>
    <xf numFmtId="0" fontId="74" fillId="0" borderId="3" xfId="17" applyFont="1" applyBorder="1" applyAlignment="1">
      <alignment horizontal="center" vertical="top" wrapText="1"/>
    </xf>
    <xf numFmtId="0" fontId="74" fillId="0" borderId="3" xfId="17" applyFont="1" applyBorder="1" applyAlignment="1">
      <alignment vertical="top" wrapText="1"/>
    </xf>
    <xf numFmtId="0" fontId="9" fillId="0" borderId="1" xfId="0" applyFont="1" applyBorder="1" applyAlignment="1">
      <alignment vertical="top" wrapText="1"/>
    </xf>
    <xf numFmtId="0" fontId="78" fillId="0" borderId="0" xfId="17" applyFont="1" applyAlignment="1">
      <alignment horizontal="center" vertical="top" wrapText="1"/>
    </xf>
    <xf numFmtId="0" fontId="79" fillId="0" borderId="0" xfId="17" applyFont="1" applyAlignment="1">
      <alignment horizontal="left" vertical="top" wrapText="1"/>
    </xf>
    <xf numFmtId="167" fontId="80" fillId="0" borderId="0" xfId="17" applyNumberFormat="1" applyFont="1" applyAlignment="1">
      <alignment horizontal="right" vertical="top" wrapText="1"/>
    </xf>
    <xf numFmtId="167" fontId="79" fillId="0" borderId="0" xfId="17" applyNumberFormat="1" applyFont="1" applyAlignment="1">
      <alignment horizontal="right" vertical="top" wrapText="1"/>
    </xf>
    <xf numFmtId="0" fontId="79" fillId="0" borderId="0" xfId="17" applyFont="1" applyAlignment="1">
      <alignment vertical="top" wrapText="1"/>
    </xf>
    <xf numFmtId="0" fontId="78" fillId="0" borderId="0" xfId="17" applyFont="1" applyAlignment="1">
      <alignment horizontal="center" vertical="center" wrapText="1"/>
    </xf>
    <xf numFmtId="0" fontId="81" fillId="2" borderId="4" xfId="9" applyFont="1" applyFill="1" applyBorder="1" applyAlignment="1">
      <alignment horizontal="center" vertical="center" wrapText="1"/>
    </xf>
    <xf numFmtId="0" fontId="81" fillId="2" borderId="4" xfId="17" applyFont="1" applyFill="1" applyBorder="1" applyAlignment="1">
      <alignment horizontal="center" vertical="center" wrapText="1"/>
    </xf>
    <xf numFmtId="0" fontId="81" fillId="2" borderId="1" xfId="17" applyFont="1" applyFill="1" applyBorder="1" applyAlignment="1">
      <alignment horizontal="center" vertical="center" wrapText="1"/>
    </xf>
    <xf numFmtId="0" fontId="81" fillId="2" borderId="3" xfId="17" applyFont="1" applyFill="1" applyBorder="1" applyAlignment="1">
      <alignment horizontal="center" vertical="center" wrapText="1"/>
    </xf>
    <xf numFmtId="167" fontId="81" fillId="2" borderId="3" xfId="17" applyNumberFormat="1" applyFont="1" applyFill="1" applyBorder="1" applyAlignment="1">
      <alignment horizontal="center" vertical="center" wrapText="1"/>
    </xf>
    <xf numFmtId="0" fontId="79" fillId="0" borderId="0" xfId="17" applyFont="1" applyAlignment="1">
      <alignment horizontal="center" vertical="center" wrapText="1"/>
    </xf>
    <xf numFmtId="0" fontId="79" fillId="0" borderId="1" xfId="17" applyFont="1" applyBorder="1" applyAlignment="1">
      <alignment vertical="top" wrapText="1"/>
    </xf>
    <xf numFmtId="0" fontId="79" fillId="0" borderId="1" xfId="17" applyFont="1" applyBorder="1" applyAlignment="1">
      <alignment horizontal="left" vertical="top" wrapText="1"/>
    </xf>
    <xf numFmtId="0" fontId="79" fillId="0" borderId="1" xfId="17" applyFont="1" applyBorder="1" applyAlignment="1">
      <alignment horizontal="center" vertical="top" wrapText="1"/>
    </xf>
    <xf numFmtId="167" fontId="79" fillId="0" borderId="1" xfId="17" applyNumberFormat="1" applyFont="1" applyBorder="1" applyAlignment="1">
      <alignment horizontal="center" vertical="top" wrapText="1"/>
    </xf>
    <xf numFmtId="167" fontId="79" fillId="0" borderId="1" xfId="17" applyNumberFormat="1" applyFont="1" applyBorder="1" applyAlignment="1">
      <alignment horizontal="left" vertical="top" wrapText="1"/>
    </xf>
    <xf numFmtId="167" fontId="79" fillId="0" borderId="1" xfId="17" applyNumberFormat="1" applyFont="1" applyBorder="1" applyAlignment="1">
      <alignment horizontal="left" vertical="top"/>
    </xf>
    <xf numFmtId="0" fontId="5" fillId="0" borderId="1" xfId="0" applyFont="1" applyBorder="1" applyAlignment="1">
      <alignment vertical="top" wrapText="1"/>
    </xf>
    <xf numFmtId="0" fontId="79" fillId="0" borderId="1" xfId="0" applyFont="1" applyBorder="1" applyAlignment="1">
      <alignment vertical="top" wrapText="1"/>
    </xf>
    <xf numFmtId="167" fontId="79" fillId="0" borderId="1" xfId="17" applyNumberFormat="1" applyFont="1" applyBorder="1" applyAlignment="1">
      <alignment horizontal="right" vertical="top" wrapText="1"/>
    </xf>
    <xf numFmtId="0" fontId="5" fillId="0" borderId="1" xfId="0" applyFont="1" applyBorder="1" applyAlignment="1">
      <alignment vertical="top"/>
    </xf>
    <xf numFmtId="0" fontId="79" fillId="0" borderId="3" xfId="17" applyFont="1" applyBorder="1" applyAlignment="1">
      <alignment vertical="top" wrapText="1"/>
    </xf>
    <xf numFmtId="0" fontId="5" fillId="0" borderId="1" xfId="0" applyFont="1" applyBorder="1" applyAlignment="1">
      <alignment horizontal="left" vertical="top" wrapText="1"/>
    </xf>
    <xf numFmtId="0" fontId="79" fillId="0" borderId="0" xfId="17" applyFont="1" applyAlignment="1">
      <alignment vertical="center" wrapText="1"/>
    </xf>
    <xf numFmtId="0" fontId="79" fillId="0" borderId="0" xfId="17" applyFont="1" applyAlignment="1">
      <alignment horizontal="left" vertical="center" wrapText="1"/>
    </xf>
    <xf numFmtId="0" fontId="79" fillId="0" borderId="3" xfId="0" applyFont="1" applyBorder="1" applyAlignment="1">
      <alignment vertical="top" wrapText="1"/>
    </xf>
    <xf numFmtId="0" fontId="82" fillId="0" borderId="0" xfId="9" applyFont="1" applyAlignment="1">
      <alignment horizontal="left" vertical="top"/>
    </xf>
    <xf numFmtId="0" fontId="79" fillId="0" borderId="0" xfId="17" applyFont="1" applyAlignment="1">
      <alignment horizontal="justify" vertical="center" wrapText="1"/>
    </xf>
    <xf numFmtId="167" fontId="79" fillId="0" borderId="0" xfId="17" applyNumberFormat="1" applyFont="1" applyAlignment="1">
      <alignment horizontal="right" vertical="center" wrapText="1"/>
    </xf>
    <xf numFmtId="0" fontId="0" fillId="0" borderId="1" xfId="0" applyBorder="1" applyAlignment="1">
      <alignment vertical="top"/>
    </xf>
    <xf numFmtId="167" fontId="74" fillId="0" borderId="0" xfId="17" applyNumberFormat="1" applyFont="1" applyAlignment="1">
      <alignment vertical="top" wrapText="1"/>
    </xf>
    <xf numFmtId="0" fontId="74" fillId="0" borderId="3" xfId="17" applyFont="1" applyBorder="1" applyAlignment="1">
      <alignment horizontal="justify" vertical="top" wrapText="1"/>
    </xf>
    <xf numFmtId="0" fontId="9" fillId="0" borderId="63" xfId="0" applyFont="1" applyBorder="1" applyAlignment="1">
      <alignment vertical="top" wrapText="1"/>
    </xf>
    <xf numFmtId="0" fontId="0" fillId="4" borderId="0" xfId="0" applyFill="1" applyAlignment="1">
      <alignment vertical="center" wrapText="1"/>
    </xf>
    <xf numFmtId="0" fontId="9" fillId="0" borderId="3" xfId="0" applyFont="1" applyBorder="1" applyAlignment="1">
      <alignment vertical="top"/>
    </xf>
    <xf numFmtId="0" fontId="73" fillId="0" borderId="1" xfId="17" applyFont="1" applyBorder="1" applyAlignment="1">
      <alignment vertical="top" wrapText="1"/>
    </xf>
    <xf numFmtId="0" fontId="79" fillId="4" borderId="1" xfId="17" applyFont="1" applyFill="1" applyBorder="1" applyAlignment="1">
      <alignment vertical="top" wrapText="1"/>
    </xf>
    <xf numFmtId="0" fontId="0" fillId="4" borderId="1" xfId="0" applyFill="1" applyBorder="1" applyAlignment="1">
      <alignment vertical="top" wrapText="1"/>
    </xf>
    <xf numFmtId="0" fontId="16" fillId="4" borderId="1" xfId="0" applyFont="1" applyFill="1" applyBorder="1" applyAlignment="1">
      <alignment vertical="top" wrapText="1"/>
    </xf>
    <xf numFmtId="0" fontId="0" fillId="4" borderId="0" xfId="0" applyFill="1" applyAlignment="1">
      <alignment vertical="top" wrapText="1"/>
    </xf>
    <xf numFmtId="0" fontId="74" fillId="0" borderId="0" xfId="17" applyFont="1" applyAlignment="1">
      <alignment horizontal="justify" vertical="top" wrapText="1"/>
    </xf>
    <xf numFmtId="0" fontId="74" fillId="0" borderId="0" xfId="17" applyFont="1" applyAlignment="1">
      <alignment horizontal="center" vertical="top" wrapText="1"/>
    </xf>
    <xf numFmtId="0" fontId="79" fillId="0" borderId="0" xfId="17" applyFont="1" applyAlignment="1">
      <alignment wrapText="1"/>
    </xf>
    <xf numFmtId="0" fontId="79" fillId="0" borderId="1" xfId="17" applyFont="1" applyBorder="1" applyAlignment="1">
      <alignment wrapText="1"/>
    </xf>
    <xf numFmtId="0" fontId="79" fillId="0" borderId="0" xfId="17" applyFont="1" applyAlignment="1">
      <alignment horizontal="left" wrapText="1"/>
    </xf>
    <xf numFmtId="0" fontId="82" fillId="0" borderId="0" xfId="9" applyFont="1" applyAlignment="1">
      <alignment horizontal="center" vertical="top"/>
    </xf>
    <xf numFmtId="0" fontId="79" fillId="0" borderId="1" xfId="0" applyFont="1" applyBorder="1" applyAlignment="1" applyProtection="1">
      <alignment vertical="top" wrapText="1"/>
      <protection locked="0"/>
    </xf>
    <xf numFmtId="0" fontId="3" fillId="0" borderId="1" xfId="0" applyFont="1" applyBorder="1" applyAlignment="1">
      <alignment vertical="top" wrapText="1"/>
    </xf>
    <xf numFmtId="0" fontId="0" fillId="4" borderId="0" xfId="0" applyFill="1" applyAlignment="1">
      <alignment horizontal="left" vertical="top" wrapText="1"/>
    </xf>
    <xf numFmtId="44" fontId="43" fillId="0" borderId="1" xfId="24" applyFont="1" applyBorder="1" applyAlignment="1">
      <alignment horizontal="right" vertical="top" wrapText="1"/>
    </xf>
    <xf numFmtId="44" fontId="43" fillId="0" borderId="1" xfId="24" applyFont="1" applyFill="1" applyBorder="1" applyAlignment="1">
      <alignment horizontal="right" vertical="top" wrapText="1"/>
    </xf>
    <xf numFmtId="44" fontId="19" fillId="0" borderId="1" xfId="24" applyFont="1" applyBorder="1" applyAlignment="1">
      <alignment horizontal="right" vertical="top" wrapText="1"/>
    </xf>
    <xf numFmtId="44" fontId="19" fillId="0" borderId="9" xfId="24" applyFont="1" applyBorder="1" applyAlignment="1">
      <alignment horizontal="right" vertical="top" wrapText="1"/>
    </xf>
    <xf numFmtId="49" fontId="43" fillId="0" borderId="8" xfId="9" applyNumberFormat="1" applyFont="1" applyBorder="1" applyAlignment="1">
      <alignment vertical="top" wrapText="1"/>
    </xf>
    <xf numFmtId="44" fontId="19" fillId="0" borderId="0" xfId="9" applyNumberFormat="1">
      <alignment vertical="top"/>
    </xf>
    <xf numFmtId="177" fontId="35" fillId="0" borderId="1" xfId="20" applyNumberFormat="1" applyFont="1" applyBorder="1" applyAlignment="1">
      <alignment horizontal="center" vertical="top"/>
    </xf>
    <xf numFmtId="6" fontId="43" fillId="0" borderId="1" xfId="24" applyNumberFormat="1" applyFont="1" applyBorder="1" applyAlignment="1">
      <alignment horizontal="right" vertical="top" wrapText="1"/>
    </xf>
    <xf numFmtId="0" fontId="79" fillId="0" borderId="0" xfId="17" applyFont="1" applyAlignment="1">
      <alignment horizontal="justify" vertical="top" wrapText="1"/>
    </xf>
    <xf numFmtId="0" fontId="79" fillId="0" borderId="0" xfId="17" applyFont="1" applyAlignment="1">
      <alignment horizontal="center" vertical="top" wrapText="1"/>
    </xf>
    <xf numFmtId="0" fontId="0" fillId="4" borderId="0" xfId="0" applyFill="1" applyAlignment="1">
      <alignment horizontal="left" vertical="top"/>
    </xf>
    <xf numFmtId="0" fontId="79" fillId="0" borderId="1" xfId="36"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79" fillId="0" borderId="1" xfId="36" applyFont="1" applyBorder="1" applyAlignment="1">
      <alignment horizontal="justify" vertical="center" wrapText="1"/>
    </xf>
    <xf numFmtId="0" fontId="79" fillId="0" borderId="1" xfId="36" applyFont="1" applyBorder="1" applyAlignment="1">
      <alignment horizontal="justify" vertical="top" wrapText="1"/>
    </xf>
    <xf numFmtId="0" fontId="0" fillId="4" borderId="74" xfId="0" applyFill="1" applyBorder="1" applyAlignment="1">
      <alignment horizontal="left" vertical="top" wrapText="1"/>
    </xf>
    <xf numFmtId="0" fontId="0" fillId="4" borderId="0" xfId="0" applyFill="1" applyAlignment="1">
      <alignment horizontal="left" vertical="top" wrapText="1"/>
    </xf>
    <xf numFmtId="0" fontId="0" fillId="0" borderId="74" xfId="0" applyBorder="1" applyAlignment="1">
      <alignment horizontal="left" vertical="top" wrapText="1"/>
    </xf>
    <xf numFmtId="0" fontId="80" fillId="0" borderId="0" xfId="17" applyFont="1" applyAlignment="1">
      <alignment horizontal="center" vertical="center" wrapText="1"/>
    </xf>
    <xf numFmtId="0" fontId="81" fillId="3" borderId="1" xfId="9" applyFont="1" applyFill="1" applyBorder="1" applyAlignment="1">
      <alignment horizontal="center" vertical="center" wrapText="1"/>
    </xf>
    <xf numFmtId="0" fontId="81" fillId="3" borderId="1" xfId="17" applyFont="1" applyFill="1" applyBorder="1" applyAlignment="1">
      <alignment horizontal="center" vertical="center" wrapText="1"/>
    </xf>
    <xf numFmtId="0" fontId="83" fillId="3" borderId="1" xfId="17" applyFont="1" applyFill="1" applyBorder="1" applyAlignment="1">
      <alignment horizontal="center" vertical="center" wrapText="1"/>
    </xf>
    <xf numFmtId="0" fontId="75" fillId="0" borderId="0" xfId="17" applyFont="1" applyAlignment="1">
      <alignment horizontal="center" vertical="center" wrapText="1"/>
    </xf>
    <xf numFmtId="0" fontId="76" fillId="3" borderId="2" xfId="17" applyFont="1" applyFill="1" applyBorder="1" applyAlignment="1">
      <alignment horizontal="center" vertical="center" wrapText="1"/>
    </xf>
    <xf numFmtId="0" fontId="76" fillId="3" borderId="17" xfId="17" applyFont="1" applyFill="1" applyBorder="1" applyAlignment="1">
      <alignment horizontal="center" vertical="center" wrapText="1"/>
    </xf>
    <xf numFmtId="0" fontId="76" fillId="3" borderId="1" xfId="17" applyFont="1" applyFill="1" applyBorder="1" applyAlignment="1">
      <alignment horizontal="center" vertical="center" wrapText="1"/>
    </xf>
    <xf numFmtId="0" fontId="76" fillId="3" borderId="2" xfId="9" applyFont="1" applyFill="1" applyBorder="1" applyAlignment="1">
      <alignment horizontal="center" vertical="center" wrapText="1"/>
    </xf>
    <xf numFmtId="0" fontId="76" fillId="3" borderId="77" xfId="9" applyFont="1" applyFill="1" applyBorder="1" applyAlignment="1">
      <alignment horizontal="center" vertical="center" wrapText="1"/>
    </xf>
    <xf numFmtId="0" fontId="76" fillId="3" borderId="17" xfId="9" applyFont="1" applyFill="1" applyBorder="1" applyAlignment="1">
      <alignment horizontal="center" vertical="center" wrapText="1"/>
    </xf>
    <xf numFmtId="0" fontId="22" fillId="2" borderId="8" xfId="9" applyFont="1" applyFill="1" applyBorder="1" applyAlignment="1">
      <alignment horizontal="center" vertical="center" wrapText="1"/>
    </xf>
    <xf numFmtId="0" fontId="22" fillId="2" borderId="1" xfId="9" applyFont="1" applyFill="1" applyBorder="1" applyAlignment="1">
      <alignment horizontal="center" vertical="center" wrapText="1"/>
    </xf>
    <xf numFmtId="0" fontId="19" fillId="0" borderId="33" xfId="9" applyBorder="1" applyAlignment="1">
      <alignment horizontal="left" vertical="top"/>
    </xf>
    <xf numFmtId="0" fontId="19" fillId="0" borderId="77" xfId="9" applyBorder="1" applyAlignment="1">
      <alignment horizontal="left" vertical="top"/>
    </xf>
    <xf numFmtId="0" fontId="19" fillId="0" borderId="17" xfId="9" applyBorder="1" applyAlignment="1">
      <alignment horizontal="left" vertical="top"/>
    </xf>
    <xf numFmtId="0" fontId="12" fillId="0" borderId="33" xfId="9" applyFont="1" applyBorder="1" applyAlignment="1">
      <alignment horizontal="left"/>
    </xf>
    <xf numFmtId="0" fontId="12" fillId="0" borderId="77" xfId="9" applyFont="1" applyBorder="1" applyAlignment="1">
      <alignment horizontal="left"/>
    </xf>
    <xf numFmtId="0" fontId="12" fillId="0" borderId="78" xfId="9" applyFont="1" applyBorder="1" applyAlignment="1">
      <alignment horizontal="left"/>
    </xf>
    <xf numFmtId="176" fontId="35" fillId="0" borderId="8" xfId="20" applyFont="1" applyBorder="1" applyAlignment="1">
      <alignment horizontal="left" vertical="center" wrapText="1"/>
    </xf>
    <xf numFmtId="176" fontId="35" fillId="0" borderId="1" xfId="20" applyFont="1" applyBorder="1" applyAlignment="1">
      <alignment horizontal="left" vertical="center" wrapText="1"/>
    </xf>
    <xf numFmtId="0" fontId="19" fillId="0" borderId="1" xfId="9" applyBorder="1" applyAlignment="1">
      <alignment horizontal="left" vertical="center" wrapText="1"/>
    </xf>
    <xf numFmtId="176" fontId="62" fillId="0" borderId="8" xfId="20" applyFont="1" applyBorder="1" applyAlignment="1">
      <alignment horizontal="center" vertical="top"/>
    </xf>
    <xf numFmtId="176" fontId="62" fillId="0" borderId="1" xfId="20" applyFont="1" applyBorder="1" applyAlignment="1">
      <alignment horizontal="center" vertical="top"/>
    </xf>
    <xf numFmtId="0" fontId="72" fillId="0" borderId="36" xfId="9" applyFont="1" applyBorder="1" applyAlignment="1">
      <alignment horizontal="center" vertical="top"/>
    </xf>
    <xf numFmtId="0" fontId="72" fillId="0" borderId="68" xfId="9" applyFont="1" applyBorder="1" applyAlignment="1">
      <alignment horizontal="center" vertical="top"/>
    </xf>
    <xf numFmtId="0" fontId="72" fillId="0" borderId="62" xfId="9" applyFont="1" applyBorder="1" applyAlignment="1">
      <alignment horizontal="center" vertical="top"/>
    </xf>
    <xf numFmtId="0" fontId="72" fillId="0" borderId="57" xfId="9" applyFont="1" applyBorder="1" applyAlignment="1">
      <alignment horizontal="center" vertical="top"/>
    </xf>
    <xf numFmtId="0" fontId="72" fillId="0" borderId="0" xfId="9" applyFont="1" applyAlignment="1">
      <alignment horizontal="center" vertical="top"/>
    </xf>
    <xf numFmtId="0" fontId="72" fillId="0" borderId="42" xfId="9" applyFont="1" applyBorder="1" applyAlignment="1">
      <alignment horizontal="center" vertical="top"/>
    </xf>
    <xf numFmtId="0" fontId="63" fillId="17" borderId="8" xfId="9" applyFont="1" applyFill="1" applyBorder="1" applyAlignment="1">
      <alignment horizontal="center" vertical="center" wrapText="1"/>
    </xf>
    <xf numFmtId="0" fontId="63" fillId="17" borderId="1" xfId="9" applyFont="1" applyFill="1" applyBorder="1" applyAlignment="1">
      <alignment horizontal="center" vertical="center" wrapText="1"/>
    </xf>
    <xf numFmtId="0" fontId="63" fillId="17" borderId="1" xfId="9" applyFont="1" applyFill="1" applyBorder="1" applyAlignment="1">
      <alignment horizontal="left" vertical="center" wrapText="1"/>
    </xf>
    <xf numFmtId="0" fontId="72" fillId="0" borderId="57" xfId="9" applyFont="1" applyBorder="1" applyAlignment="1">
      <alignment horizontal="center" vertical="center" wrapText="1"/>
    </xf>
    <xf numFmtId="0" fontId="72" fillId="0" borderId="0" xfId="9" applyFont="1" applyAlignment="1">
      <alignment horizontal="center" vertical="center" wrapText="1"/>
    </xf>
    <xf numFmtId="0" fontId="72" fillId="0" borderId="42" xfId="9" applyFont="1" applyBorder="1" applyAlignment="1">
      <alignment horizontal="center" vertical="center" wrapText="1"/>
    </xf>
    <xf numFmtId="0" fontId="62" fillId="0" borderId="8" xfId="9" applyFont="1" applyBorder="1" applyAlignment="1">
      <alignment horizontal="center" vertical="top"/>
    </xf>
    <xf numFmtId="0" fontId="62" fillId="0" borderId="1" xfId="9" applyFont="1" applyBorder="1" applyAlignment="1">
      <alignment horizontal="center" vertical="top"/>
    </xf>
    <xf numFmtId="0" fontId="67" fillId="2" borderId="27" xfId="9" applyFont="1" applyFill="1" applyBorder="1" applyAlignment="1">
      <alignment horizontal="center" vertical="center" wrapText="1"/>
    </xf>
    <xf numFmtId="0" fontId="67" fillId="2" borderId="21" xfId="9" applyFont="1" applyFill="1" applyBorder="1" applyAlignment="1">
      <alignment horizontal="center" vertical="center" wrapText="1"/>
    </xf>
    <xf numFmtId="0" fontId="67" fillId="2" borderId="22" xfId="9" applyFont="1" applyFill="1" applyBorder="1" applyAlignment="1">
      <alignment horizontal="center" vertical="center" wrapText="1"/>
    </xf>
    <xf numFmtId="0" fontId="67" fillId="2" borderId="31" xfId="9" applyFont="1" applyFill="1" applyBorder="1" applyAlignment="1">
      <alignment horizontal="center" vertical="center" wrapText="1"/>
    </xf>
    <xf numFmtId="0" fontId="67" fillId="2" borderId="26" xfId="9" applyFont="1" applyFill="1" applyBorder="1" applyAlignment="1">
      <alignment horizontal="center" vertical="center" wrapText="1"/>
    </xf>
    <xf numFmtId="0" fontId="67" fillId="2" borderId="32" xfId="9" applyFont="1" applyFill="1" applyBorder="1" applyAlignment="1">
      <alignment horizontal="center" vertical="center" wrapText="1"/>
    </xf>
    <xf numFmtId="0" fontId="66" fillId="0" borderId="33" xfId="9" applyFont="1" applyBorder="1" applyAlignment="1">
      <alignment horizontal="center" vertical="center" wrapText="1"/>
    </xf>
    <xf numFmtId="0" fontId="66" fillId="0" borderId="77" xfId="9" applyFont="1" applyBorder="1" applyAlignment="1">
      <alignment horizontal="center" vertical="center" wrapText="1"/>
    </xf>
    <xf numFmtId="0" fontId="66" fillId="0" borderId="17" xfId="9" applyFont="1" applyBorder="1" applyAlignment="1">
      <alignment horizontal="center" vertical="center" wrapText="1"/>
    </xf>
    <xf numFmtId="0" fontId="66" fillId="0" borderId="33" xfId="9" applyFont="1" applyBorder="1" applyAlignment="1">
      <alignment horizontal="center" vertical="center"/>
    </xf>
    <xf numFmtId="0" fontId="66" fillId="0" borderId="77" xfId="9" applyFont="1" applyBorder="1" applyAlignment="1">
      <alignment horizontal="center" vertical="center"/>
    </xf>
    <xf numFmtId="0" fontId="66" fillId="0" borderId="17" xfId="9" applyFont="1" applyBorder="1" applyAlignment="1">
      <alignment horizontal="center" vertical="center"/>
    </xf>
    <xf numFmtId="0" fontId="67" fillId="18" borderId="27" xfId="9" applyFont="1" applyFill="1" applyBorder="1" applyAlignment="1">
      <alignment horizontal="center" vertical="center" wrapText="1"/>
    </xf>
    <xf numFmtId="0" fontId="67" fillId="18" borderId="21" xfId="9" applyFont="1" applyFill="1" applyBorder="1" applyAlignment="1">
      <alignment horizontal="center" vertical="center" wrapText="1"/>
    </xf>
    <xf numFmtId="0" fontId="67" fillId="18" borderId="22" xfId="9" applyFont="1" applyFill="1" applyBorder="1" applyAlignment="1">
      <alignment horizontal="center" vertical="center" wrapText="1"/>
    </xf>
    <xf numFmtId="0" fontId="16" fillId="4" borderId="27" xfId="12" applyFont="1" applyFill="1" applyBorder="1" applyAlignment="1">
      <alignment horizontal="left" vertical="center" wrapText="1"/>
    </xf>
    <xf numFmtId="0" fontId="16" fillId="4" borderId="21" xfId="12" applyFont="1" applyFill="1" applyBorder="1" applyAlignment="1">
      <alignment horizontal="left" vertical="center" wrapText="1"/>
    </xf>
    <xf numFmtId="0" fontId="16" fillId="4" borderId="44" xfId="12" applyFont="1" applyFill="1" applyBorder="1" applyAlignment="1">
      <alignment horizontal="left" vertical="center" wrapText="1"/>
    </xf>
    <xf numFmtId="0" fontId="17" fillId="5" borderId="28" xfId="12" applyFont="1" applyFill="1" applyBorder="1" applyAlignment="1">
      <alignment horizontal="center" vertical="center" wrapText="1"/>
    </xf>
    <xf numFmtId="0" fontId="17" fillId="5" borderId="35" xfId="12" applyFont="1" applyFill="1" applyBorder="1" applyAlignment="1">
      <alignment horizontal="center" vertical="center" wrapText="1"/>
    </xf>
    <xf numFmtId="0" fontId="17" fillId="5" borderId="29" xfId="12" applyFont="1" applyFill="1" applyBorder="1" applyAlignment="1">
      <alignment horizontal="center" vertical="center" wrapText="1"/>
    </xf>
    <xf numFmtId="0" fontId="17" fillId="6" borderId="35" xfId="12" applyFont="1" applyFill="1" applyBorder="1" applyAlignment="1">
      <alignment horizontal="center" vertical="center" wrapText="1"/>
    </xf>
    <xf numFmtId="0" fontId="17" fillId="6" borderId="29" xfId="12" applyFont="1" applyFill="1" applyBorder="1" applyAlignment="1">
      <alignment horizontal="center" vertical="center" wrapText="1"/>
    </xf>
    <xf numFmtId="0" fontId="27" fillId="4" borderId="28" xfId="12" applyFont="1" applyFill="1" applyBorder="1" applyAlignment="1">
      <alignment horizontal="center" vertical="center" wrapText="1"/>
    </xf>
    <xf numFmtId="0" fontId="27" fillId="4" borderId="35" xfId="12" applyFont="1" applyFill="1" applyBorder="1" applyAlignment="1">
      <alignment horizontal="center" vertical="center" wrapText="1"/>
    </xf>
    <xf numFmtId="0" fontId="27" fillId="4" borderId="29" xfId="12" applyFont="1" applyFill="1" applyBorder="1" applyAlignment="1">
      <alignment horizontal="center" vertical="center" wrapText="1"/>
    </xf>
    <xf numFmtId="0" fontId="24" fillId="4" borderId="28" xfId="12" applyFont="1" applyFill="1" applyBorder="1" applyAlignment="1">
      <alignment horizontal="center" vertical="center"/>
    </xf>
    <xf numFmtId="0" fontId="24" fillId="4" borderId="35" xfId="12" applyFont="1" applyFill="1" applyBorder="1" applyAlignment="1">
      <alignment horizontal="center" vertical="center"/>
    </xf>
    <xf numFmtId="0" fontId="24" fillId="4" borderId="29" xfId="12" applyFont="1" applyFill="1" applyBorder="1" applyAlignment="1">
      <alignment horizontal="center" vertical="center"/>
    </xf>
    <xf numFmtId="0" fontId="17" fillId="4" borderId="28" xfId="12" applyFont="1" applyFill="1" applyBorder="1" applyAlignment="1">
      <alignment horizontal="center" vertical="center" wrapText="1"/>
    </xf>
    <xf numFmtId="0" fontId="17" fillId="4" borderId="35" xfId="12" applyFont="1" applyFill="1" applyBorder="1" applyAlignment="1">
      <alignment horizontal="center" vertical="center" wrapText="1"/>
    </xf>
    <xf numFmtId="0" fontId="17" fillId="4" borderId="29" xfId="12" applyFont="1" applyFill="1" applyBorder="1" applyAlignment="1">
      <alignment horizontal="center" vertical="center" wrapText="1"/>
    </xf>
    <xf numFmtId="0" fontId="17" fillId="4" borderId="28" xfId="12" applyFont="1" applyFill="1" applyBorder="1" applyAlignment="1">
      <alignment horizontal="center" vertical="center"/>
    </xf>
    <xf numFmtId="0" fontId="17" fillId="4" borderId="35" xfId="12" applyFont="1" applyFill="1" applyBorder="1" applyAlignment="1">
      <alignment horizontal="center" vertical="center"/>
    </xf>
    <xf numFmtId="0" fontId="17" fillId="4" borderId="29" xfId="12" applyFont="1" applyFill="1" applyBorder="1" applyAlignment="1">
      <alignment horizontal="center" vertical="center"/>
    </xf>
    <xf numFmtId="0" fontId="17" fillId="4" borderId="28" xfId="12" applyFont="1" applyFill="1" applyBorder="1" applyAlignment="1">
      <alignment horizontal="left" vertical="center" wrapText="1"/>
    </xf>
    <xf numFmtId="0" fontId="17" fillId="4" borderId="35" xfId="12" applyFont="1" applyFill="1" applyBorder="1" applyAlignment="1">
      <alignment horizontal="left" vertical="center" wrapText="1"/>
    </xf>
    <xf numFmtId="0" fontId="17" fillId="4" borderId="29" xfId="12" applyFont="1" applyFill="1" applyBorder="1" applyAlignment="1">
      <alignment horizontal="left" vertical="center" wrapText="1"/>
    </xf>
    <xf numFmtId="0" fontId="16" fillId="4" borderId="31" xfId="12" applyFont="1" applyFill="1" applyBorder="1" applyAlignment="1">
      <alignment horizontal="left" wrapText="1"/>
    </xf>
    <xf numFmtId="0" fontId="16" fillId="4" borderId="26" xfId="12" applyFont="1" applyFill="1" applyBorder="1" applyAlignment="1">
      <alignment horizontal="left" wrapText="1"/>
    </xf>
    <xf numFmtId="0" fontId="16" fillId="4" borderId="41" xfId="12" applyFont="1" applyFill="1" applyBorder="1" applyAlignment="1">
      <alignment horizontal="left" wrapText="1"/>
    </xf>
    <xf numFmtId="0" fontId="17" fillId="6" borderId="28" xfId="12" applyFont="1" applyFill="1" applyBorder="1" applyAlignment="1">
      <alignment horizontal="center" vertical="center" wrapText="1"/>
    </xf>
    <xf numFmtId="0" fontId="17" fillId="4" borderId="37" xfId="12" applyFont="1" applyFill="1" applyBorder="1" applyAlignment="1">
      <alignment horizontal="center" vertical="center" wrapText="1"/>
    </xf>
    <xf numFmtId="0" fontId="17" fillId="4" borderId="48" xfId="12" applyFont="1" applyFill="1" applyBorder="1" applyAlignment="1">
      <alignment horizontal="center" vertical="center" wrapText="1"/>
    </xf>
    <xf numFmtId="0" fontId="17" fillId="4" borderId="25" xfId="12" applyFont="1" applyFill="1" applyBorder="1" applyAlignment="1">
      <alignment horizontal="center" vertical="center" wrapText="1"/>
    </xf>
    <xf numFmtId="0" fontId="17" fillId="6" borderId="37" xfId="12" applyFont="1" applyFill="1" applyBorder="1" applyAlignment="1">
      <alignment horizontal="center" vertical="center" wrapText="1"/>
    </xf>
    <xf numFmtId="0" fontId="17" fillId="6" borderId="25" xfId="12" applyFont="1" applyFill="1" applyBorder="1" applyAlignment="1">
      <alignment horizontal="center" vertical="center" wrapText="1"/>
    </xf>
    <xf numFmtId="0" fontId="17" fillId="6" borderId="45" xfId="12" applyFont="1" applyFill="1" applyBorder="1" applyAlignment="1">
      <alignment horizontal="center" vertical="center" wrapText="1"/>
    </xf>
    <xf numFmtId="0" fontId="17" fillId="6" borderId="49" xfId="12" applyFont="1" applyFill="1" applyBorder="1" applyAlignment="1">
      <alignment horizontal="center" vertical="center" wrapText="1"/>
    </xf>
    <xf numFmtId="0" fontId="17" fillId="6" borderId="47" xfId="12" applyFont="1" applyFill="1" applyBorder="1" applyAlignment="1">
      <alignment horizontal="center" vertical="center" wrapText="1"/>
    </xf>
    <xf numFmtId="0" fontId="17" fillId="6" borderId="51" xfId="12" applyFont="1" applyFill="1" applyBorder="1" applyAlignment="1">
      <alignment horizontal="center" vertical="center" wrapText="1"/>
    </xf>
    <xf numFmtId="0" fontId="17" fillId="7" borderId="37" xfId="12" applyFont="1" applyFill="1" applyBorder="1" applyAlignment="1">
      <alignment horizontal="center" vertical="center" wrapText="1"/>
    </xf>
    <xf numFmtId="0" fontId="17" fillId="7" borderId="25" xfId="12" applyFont="1" applyFill="1" applyBorder="1" applyAlignment="1">
      <alignment horizontal="center" vertical="center" wrapText="1"/>
    </xf>
    <xf numFmtId="0" fontId="17" fillId="5" borderId="37" xfId="12" applyFont="1" applyFill="1" applyBorder="1" applyAlignment="1">
      <alignment horizontal="center" vertical="center"/>
    </xf>
    <xf numFmtId="0" fontId="17" fillId="5" borderId="25" xfId="12" applyFont="1" applyFill="1" applyBorder="1" applyAlignment="1">
      <alignment horizontal="center" vertical="center"/>
    </xf>
    <xf numFmtId="0" fontId="17" fillId="5" borderId="45" xfId="12" applyFont="1" applyFill="1" applyBorder="1" applyAlignment="1">
      <alignment horizontal="center" vertical="center" wrapText="1"/>
    </xf>
    <xf numFmtId="0" fontId="17" fillId="5" borderId="49" xfId="12" applyFont="1" applyFill="1" applyBorder="1" applyAlignment="1">
      <alignment horizontal="center" vertical="center" wrapText="1"/>
    </xf>
    <xf numFmtId="0" fontId="17" fillId="5" borderId="46" xfId="12" applyFont="1" applyFill="1" applyBorder="1" applyAlignment="1">
      <alignment horizontal="center" vertical="center" wrapText="1"/>
    </xf>
    <xf numFmtId="0" fontId="17" fillId="5" borderId="50" xfId="12" applyFont="1" applyFill="1" applyBorder="1" applyAlignment="1">
      <alignment horizontal="center" vertical="center" wrapText="1"/>
    </xf>
    <xf numFmtId="0" fontId="17" fillId="5" borderId="46" xfId="12" applyFont="1" applyFill="1" applyBorder="1" applyAlignment="1">
      <alignment horizontal="center" vertical="center"/>
    </xf>
    <xf numFmtId="0" fontId="17" fillId="5" borderId="50" xfId="12" applyFont="1" applyFill="1" applyBorder="1" applyAlignment="1">
      <alignment horizontal="center" vertical="center"/>
    </xf>
    <xf numFmtId="0" fontId="17" fillId="6" borderId="26" xfId="12" applyFont="1" applyFill="1" applyBorder="1" applyAlignment="1">
      <alignment horizontal="center" vertical="center"/>
    </xf>
    <xf numFmtId="0" fontId="17" fillId="6" borderId="41" xfId="12" applyFont="1" applyFill="1" applyBorder="1" applyAlignment="1">
      <alignment horizontal="center" vertical="center"/>
    </xf>
    <xf numFmtId="0" fontId="17" fillId="5" borderId="47" xfId="12" applyFont="1" applyFill="1" applyBorder="1" applyAlignment="1">
      <alignment horizontal="center" vertical="center" wrapText="1"/>
    </xf>
    <xf numFmtId="0" fontId="17" fillId="5" borderId="51" xfId="12" applyFont="1" applyFill="1" applyBorder="1" applyAlignment="1">
      <alignment horizontal="center" vertical="center" wrapText="1"/>
    </xf>
    <xf numFmtId="0" fontId="17" fillId="5" borderId="31" xfId="12" applyFont="1" applyFill="1" applyBorder="1" applyAlignment="1">
      <alignment horizontal="center" vertical="center"/>
    </xf>
    <xf numFmtId="0" fontId="17" fillId="5" borderId="41" xfId="12" applyFont="1" applyFill="1" applyBorder="1" applyAlignment="1">
      <alignment horizontal="center" vertical="center"/>
    </xf>
    <xf numFmtId="0" fontId="16" fillId="0" borderId="45" xfId="12" applyFont="1" applyBorder="1" applyAlignment="1">
      <alignment horizontal="center" vertical="top" wrapText="1"/>
    </xf>
    <xf numFmtId="0" fontId="16" fillId="0" borderId="55" xfId="12" applyFont="1" applyBorder="1" applyAlignment="1">
      <alignment horizontal="center" vertical="top" wrapText="1"/>
    </xf>
    <xf numFmtId="0" fontId="16" fillId="0" borderId="49" xfId="12" applyFont="1" applyBorder="1" applyAlignment="1">
      <alignment horizontal="center" vertical="top" wrapText="1"/>
    </xf>
    <xf numFmtId="0" fontId="16" fillId="4" borderId="46" xfId="12" applyFont="1" applyFill="1" applyBorder="1" applyAlignment="1">
      <alignment horizontal="center" vertical="top" wrapText="1"/>
    </xf>
    <xf numFmtId="0" fontId="16" fillId="4" borderId="56" xfId="12" applyFont="1" applyFill="1" applyBorder="1" applyAlignment="1">
      <alignment horizontal="center" vertical="top" wrapText="1"/>
    </xf>
    <xf numFmtId="0" fontId="16" fillId="4" borderId="50" xfId="12" applyFont="1" applyFill="1" applyBorder="1" applyAlignment="1">
      <alignment horizontal="center" vertical="top" wrapText="1"/>
    </xf>
    <xf numFmtId="0" fontId="16" fillId="0" borderId="46" xfId="12" applyFont="1" applyBorder="1" applyAlignment="1">
      <alignment horizontal="center" vertical="top" wrapText="1"/>
    </xf>
    <xf numFmtId="0" fontId="16" fillId="0" borderId="56" xfId="12" applyFont="1" applyBorder="1" applyAlignment="1">
      <alignment horizontal="center" vertical="top" wrapText="1"/>
    </xf>
    <xf numFmtId="0" fontId="16" fillId="0" borderId="50" xfId="12" applyFont="1" applyBorder="1" applyAlignment="1">
      <alignment horizontal="center" vertical="top" wrapText="1"/>
    </xf>
    <xf numFmtId="0" fontId="17" fillId="5" borderId="37" xfId="12" applyFont="1" applyFill="1" applyBorder="1" applyAlignment="1">
      <alignment horizontal="center" vertical="center" wrapText="1"/>
    </xf>
    <xf numFmtId="0" fontId="17" fillId="5" borderId="25" xfId="12" applyFont="1" applyFill="1" applyBorder="1" applyAlignment="1">
      <alignment horizontal="center" vertical="center" wrapText="1"/>
    </xf>
    <xf numFmtId="0" fontId="16" fillId="8" borderId="3" xfId="12" applyFont="1" applyFill="1" applyBorder="1" applyAlignment="1">
      <alignment horizontal="center" vertical="top" wrapText="1"/>
    </xf>
    <xf numFmtId="0" fontId="16" fillId="8" borderId="50" xfId="12" applyFont="1" applyFill="1" applyBorder="1" applyAlignment="1">
      <alignment horizontal="center" vertical="top" wrapText="1"/>
    </xf>
    <xf numFmtId="0" fontId="18" fillId="4" borderId="3" xfId="12" applyFont="1" applyFill="1" applyBorder="1" applyAlignment="1">
      <alignment horizontal="justify" vertical="top" wrapText="1"/>
    </xf>
    <xf numFmtId="0" fontId="18" fillId="4" borderId="50" xfId="12" applyFont="1" applyFill="1" applyBorder="1" applyAlignment="1">
      <alignment horizontal="justify" vertical="top" wrapText="1"/>
    </xf>
    <xf numFmtId="0" fontId="16" fillId="8" borderId="4" xfId="12" applyFont="1" applyFill="1" applyBorder="1" applyAlignment="1">
      <alignment horizontal="center" vertical="top" wrapText="1"/>
    </xf>
    <xf numFmtId="0" fontId="18" fillId="4" borderId="4" xfId="12" applyFont="1" applyFill="1" applyBorder="1" applyAlignment="1">
      <alignment horizontal="justify" vertical="top" wrapText="1"/>
    </xf>
    <xf numFmtId="0" fontId="18" fillId="4" borderId="37" xfId="12" applyFont="1" applyFill="1" applyBorder="1" applyAlignment="1">
      <alignment horizontal="center" vertical="top"/>
    </xf>
    <xf numFmtId="0" fontId="18" fillId="4" borderId="48" xfId="12" applyFont="1" applyFill="1" applyBorder="1" applyAlignment="1">
      <alignment horizontal="center" vertical="top"/>
    </xf>
    <xf numFmtId="0" fontId="18" fillId="4" borderId="59" xfId="12" applyFont="1" applyFill="1" applyBorder="1" applyAlignment="1">
      <alignment horizontal="center" vertical="top"/>
    </xf>
    <xf numFmtId="168" fontId="18" fillId="4" borderId="0" xfId="12" applyNumberFormat="1" applyFont="1" applyFill="1" applyAlignment="1">
      <alignment horizontal="center" vertical="top"/>
    </xf>
    <xf numFmtId="169" fontId="18" fillId="4" borderId="0" xfId="12" applyNumberFormat="1" applyFont="1" applyFill="1" applyAlignment="1">
      <alignment horizontal="center" vertical="top"/>
    </xf>
    <xf numFmtId="0" fontId="16" fillId="4" borderId="3" xfId="12" applyFont="1" applyFill="1" applyBorder="1" applyAlignment="1">
      <alignment horizontal="justify" vertical="top" wrapText="1"/>
    </xf>
    <xf numFmtId="0" fontId="16" fillId="4" borderId="4" xfId="12" applyFont="1" applyFill="1" applyBorder="1" applyAlignment="1">
      <alignment horizontal="justify" vertical="top" wrapText="1"/>
    </xf>
    <xf numFmtId="41" fontId="18" fillId="4" borderId="15" xfId="14" applyNumberFormat="1" applyFont="1" applyFill="1" applyBorder="1" applyAlignment="1">
      <alignment vertical="top"/>
    </xf>
    <xf numFmtId="41" fontId="18" fillId="4" borderId="10" xfId="14" applyNumberFormat="1" applyFont="1" applyFill="1" applyBorder="1" applyAlignment="1">
      <alignment vertical="top"/>
    </xf>
    <xf numFmtId="41" fontId="18" fillId="4" borderId="16" xfId="14" applyNumberFormat="1" applyFont="1" applyFill="1" applyBorder="1" applyAlignment="1">
      <alignment vertical="top"/>
    </xf>
    <xf numFmtId="41" fontId="18" fillId="4" borderId="14" xfId="14" applyNumberFormat="1" applyFont="1" applyFill="1" applyBorder="1" applyAlignment="1">
      <alignment vertical="top"/>
    </xf>
    <xf numFmtId="0" fontId="18" fillId="4" borderId="60" xfId="12" applyFont="1" applyFill="1" applyBorder="1" applyAlignment="1">
      <alignment horizontal="center" vertical="top" wrapText="1"/>
    </xf>
    <xf numFmtId="0" fontId="18" fillId="4" borderId="59" xfId="12" applyFont="1" applyFill="1" applyBorder="1" applyAlignment="1">
      <alignment horizontal="center" vertical="top" wrapText="1"/>
    </xf>
    <xf numFmtId="0" fontId="18" fillId="4" borderId="15" xfId="12" applyFont="1" applyFill="1" applyBorder="1" applyAlignment="1">
      <alignment horizontal="center" vertical="top" wrapText="1"/>
    </xf>
    <xf numFmtId="0" fontId="18" fillId="4" borderId="10" xfId="12" applyFont="1" applyFill="1" applyBorder="1" applyAlignment="1">
      <alignment horizontal="center" vertical="top" wrapText="1"/>
    </xf>
    <xf numFmtId="41" fontId="18" fillId="4" borderId="45" xfId="14" applyNumberFormat="1" applyFont="1" applyFill="1" applyBorder="1" applyAlignment="1">
      <alignment vertical="top"/>
    </xf>
    <xf numFmtId="41" fontId="18" fillId="4" borderId="55" xfId="14" applyNumberFormat="1" applyFont="1" applyFill="1" applyBorder="1" applyAlignment="1">
      <alignment vertical="top"/>
    </xf>
    <xf numFmtId="41" fontId="18" fillId="4" borderId="47" xfId="14" applyNumberFormat="1" applyFont="1" applyFill="1" applyBorder="1" applyAlignment="1">
      <alignment vertical="top"/>
    </xf>
    <xf numFmtId="41" fontId="18" fillId="4" borderId="58" xfId="14" applyNumberFormat="1" applyFont="1" applyFill="1" applyBorder="1" applyAlignment="1">
      <alignment vertical="top"/>
    </xf>
    <xf numFmtId="0" fontId="18" fillId="0" borderId="37" xfId="12" applyFont="1" applyBorder="1" applyAlignment="1">
      <alignment horizontal="center" vertical="top" wrapText="1"/>
    </xf>
    <xf numFmtId="0" fontId="18" fillId="0" borderId="48" xfId="12" applyFont="1" applyBorder="1" applyAlignment="1">
      <alignment horizontal="center" vertical="top" wrapText="1"/>
    </xf>
    <xf numFmtId="0" fontId="18" fillId="0" borderId="59" xfId="12" applyFont="1" applyBorder="1" applyAlignment="1">
      <alignment horizontal="center" vertical="top" wrapText="1"/>
    </xf>
    <xf numFmtId="0" fontId="18" fillId="0" borderId="45" xfId="12" applyFont="1" applyBorder="1" applyAlignment="1">
      <alignment horizontal="center" vertical="top" wrapText="1"/>
    </xf>
    <xf numFmtId="0" fontId="18" fillId="0" borderId="55" xfId="12" applyFont="1" applyBorder="1" applyAlignment="1">
      <alignment horizontal="center" vertical="top" wrapText="1"/>
    </xf>
    <xf numFmtId="0" fontId="18" fillId="0" borderId="10" xfId="12" applyFont="1" applyBorder="1" applyAlignment="1">
      <alignment horizontal="center" vertical="top" wrapText="1"/>
    </xf>
    <xf numFmtId="0" fontId="18" fillId="0" borderId="47" xfId="12" applyFont="1" applyBorder="1" applyAlignment="1">
      <alignment horizontal="center" vertical="top" wrapText="1"/>
    </xf>
    <xf numFmtId="0" fontId="18" fillId="0" borderId="58" xfId="12" applyFont="1" applyBorder="1" applyAlignment="1">
      <alignment horizontal="center" vertical="top" wrapText="1"/>
    </xf>
    <xf numFmtId="0" fontId="18" fillId="0" borderId="14" xfId="12" applyFont="1" applyBorder="1" applyAlignment="1">
      <alignment horizontal="center" vertical="top" wrapText="1"/>
    </xf>
    <xf numFmtId="0" fontId="18" fillId="4" borderId="16" xfId="12" applyFont="1" applyFill="1" applyBorder="1" applyAlignment="1">
      <alignment horizontal="center" vertical="top" wrapText="1"/>
    </xf>
    <xf numFmtId="0" fontId="18" fillId="4" borderId="14" xfId="12" applyFont="1" applyFill="1" applyBorder="1" applyAlignment="1">
      <alignment horizontal="center" vertical="top" wrapText="1"/>
    </xf>
    <xf numFmtId="0" fontId="16" fillId="8" borderId="46" xfId="12" applyFont="1" applyFill="1" applyBorder="1" applyAlignment="1">
      <alignment horizontal="center" vertical="top" wrapText="1"/>
    </xf>
    <xf numFmtId="0" fontId="16" fillId="8" borderId="56" xfId="12" applyFont="1" applyFill="1" applyBorder="1" applyAlignment="1">
      <alignment horizontal="center" vertical="top" wrapText="1"/>
    </xf>
    <xf numFmtId="0" fontId="16" fillId="4" borderId="46" xfId="12" applyFont="1" applyFill="1" applyBorder="1" applyAlignment="1">
      <alignment horizontal="left" vertical="top" wrapText="1"/>
    </xf>
    <xf numFmtId="0" fontId="16" fillId="4" borderId="56" xfId="12" applyFont="1" applyFill="1" applyBorder="1" applyAlignment="1">
      <alignment horizontal="left" vertical="top" wrapText="1"/>
    </xf>
    <xf numFmtId="0" fontId="16" fillId="4" borderId="4" xfId="12" applyFont="1" applyFill="1" applyBorder="1" applyAlignment="1">
      <alignment horizontal="left" vertical="top" wrapText="1"/>
    </xf>
    <xf numFmtId="0" fontId="16" fillId="0" borderId="46" xfId="12" applyFont="1" applyBorder="1" applyAlignment="1">
      <alignment horizontal="justify" vertical="top" wrapText="1"/>
    </xf>
    <xf numFmtId="0" fontId="16" fillId="0" borderId="56" xfId="12" applyFont="1" applyBorder="1" applyAlignment="1">
      <alignment horizontal="justify" vertical="top" wrapText="1"/>
    </xf>
    <xf numFmtId="0" fontId="16" fillId="0" borderId="50" xfId="12" applyFont="1" applyBorder="1" applyAlignment="1">
      <alignment horizontal="justify" vertical="top" wrapText="1"/>
    </xf>
    <xf numFmtId="41" fontId="18" fillId="0" borderId="63" xfId="16" applyFont="1" applyFill="1" applyBorder="1" applyAlignment="1">
      <alignment horizontal="center" vertical="top"/>
    </xf>
    <xf numFmtId="41" fontId="18" fillId="0" borderId="13" xfId="16" applyFont="1" applyFill="1" applyBorder="1" applyAlignment="1">
      <alignment horizontal="center" vertical="top"/>
    </xf>
    <xf numFmtId="42" fontId="18" fillId="0" borderId="63" xfId="0" applyNumberFormat="1" applyFont="1" applyBorder="1" applyAlignment="1">
      <alignment horizontal="center" vertical="top"/>
    </xf>
    <xf numFmtId="42" fontId="18" fillId="0" borderId="13" xfId="0" applyNumberFormat="1" applyFont="1" applyBorder="1" applyAlignment="1">
      <alignment horizontal="center" vertical="top"/>
    </xf>
    <xf numFmtId="0" fontId="18" fillId="4" borderId="25" xfId="12" applyFont="1" applyFill="1" applyBorder="1" applyAlignment="1">
      <alignment horizontal="center" vertical="top" wrapText="1"/>
    </xf>
    <xf numFmtId="0" fontId="18" fillId="4" borderId="49" xfId="12" applyFont="1" applyFill="1" applyBorder="1" applyAlignment="1">
      <alignment horizontal="center" vertical="top" wrapText="1"/>
    </xf>
    <xf numFmtId="0" fontId="18" fillId="4" borderId="51" xfId="12" applyFont="1" applyFill="1" applyBorder="1" applyAlignment="1">
      <alignment horizontal="center" vertical="top" wrapText="1"/>
    </xf>
    <xf numFmtId="0" fontId="18" fillId="4" borderId="60" xfId="12" applyFont="1" applyFill="1" applyBorder="1" applyAlignment="1">
      <alignment horizontal="center" vertical="top"/>
    </xf>
    <xf numFmtId="0" fontId="18" fillId="4" borderId="25" xfId="12" applyFont="1" applyFill="1" applyBorder="1" applyAlignment="1">
      <alignment horizontal="center" vertical="top"/>
    </xf>
    <xf numFmtId="0" fontId="16" fillId="4" borderId="37" xfId="12" applyFont="1" applyFill="1" applyBorder="1" applyAlignment="1">
      <alignment horizontal="center" vertical="top" wrapText="1"/>
    </xf>
    <xf numFmtId="0" fontId="16" fillId="4" borderId="48" xfId="12" applyFont="1" applyFill="1" applyBorder="1" applyAlignment="1">
      <alignment horizontal="center" vertical="top" wrapText="1"/>
    </xf>
    <xf numFmtId="0" fontId="16" fillId="4" borderId="25" xfId="12" applyFont="1" applyFill="1" applyBorder="1" applyAlignment="1">
      <alignment horizontal="center" vertical="top" wrapText="1"/>
    </xf>
    <xf numFmtId="41" fontId="16" fillId="4" borderId="63" xfId="14" applyNumberFormat="1" applyFont="1" applyFill="1" applyBorder="1" applyAlignment="1">
      <alignment horizontal="right" vertical="top"/>
    </xf>
    <xf numFmtId="41" fontId="16" fillId="4" borderId="13" xfId="14" applyNumberFormat="1" applyFont="1" applyFill="1" applyBorder="1" applyAlignment="1">
      <alignment horizontal="right" vertical="top"/>
    </xf>
    <xf numFmtId="41" fontId="16" fillId="4" borderId="16" xfId="14" applyNumberFormat="1" applyFont="1" applyFill="1" applyBorder="1" applyAlignment="1">
      <alignment horizontal="right" vertical="top"/>
    </xf>
    <xf numFmtId="41" fontId="16" fillId="4" borderId="14" xfId="14" applyNumberFormat="1" applyFont="1" applyFill="1" applyBorder="1" applyAlignment="1">
      <alignment horizontal="right" vertical="top"/>
    </xf>
    <xf numFmtId="0" fontId="18" fillId="4" borderId="3" xfId="12" applyFont="1" applyFill="1" applyBorder="1" applyAlignment="1">
      <alignment horizontal="center" vertical="top" wrapText="1"/>
    </xf>
    <xf numFmtId="0" fontId="18" fillId="4" borderId="4" xfId="12" applyFont="1" applyFill="1" applyBorder="1" applyAlignment="1">
      <alignment horizontal="center" vertical="top" wrapText="1"/>
    </xf>
    <xf numFmtId="0" fontId="27" fillId="4" borderId="37" xfId="12" applyFont="1" applyFill="1" applyBorder="1" applyAlignment="1">
      <alignment horizontal="center" vertical="center" wrapText="1"/>
    </xf>
    <xf numFmtId="0" fontId="27" fillId="4" borderId="25" xfId="12" applyFont="1" applyFill="1" applyBorder="1" applyAlignment="1">
      <alignment horizontal="center" vertical="center" wrapText="1"/>
    </xf>
    <xf numFmtId="0" fontId="16" fillId="0" borderId="4" xfId="12" applyFont="1" applyBorder="1" applyAlignment="1">
      <alignment horizontal="center" vertical="top" wrapText="1"/>
    </xf>
    <xf numFmtId="0" fontId="16" fillId="4" borderId="4" xfId="12" applyFont="1" applyFill="1" applyBorder="1" applyAlignment="1">
      <alignment horizontal="center" vertical="top" wrapText="1"/>
    </xf>
    <xf numFmtId="42" fontId="18" fillId="0" borderId="1" xfId="0" applyNumberFormat="1" applyFont="1" applyBorder="1" applyAlignment="1">
      <alignment horizontal="center" vertical="top"/>
    </xf>
    <xf numFmtId="0" fontId="18" fillId="4" borderId="50" xfId="12" applyFont="1" applyFill="1" applyBorder="1" applyAlignment="1">
      <alignment horizontal="center" vertical="top" wrapText="1"/>
    </xf>
    <xf numFmtId="0" fontId="16" fillId="0" borderId="4" xfId="12" applyFont="1" applyBorder="1" applyAlignment="1">
      <alignment horizontal="justify" vertical="top" wrapText="1"/>
    </xf>
    <xf numFmtId="41" fontId="18" fillId="4" borderId="1" xfId="14" applyNumberFormat="1" applyFont="1" applyFill="1" applyBorder="1" applyAlignment="1">
      <alignment horizontal="center" vertical="top"/>
    </xf>
    <xf numFmtId="41" fontId="16" fillId="0" borderId="1" xfId="14" applyNumberFormat="1" applyFont="1" applyFill="1" applyBorder="1" applyAlignment="1">
      <alignment horizontal="center" vertical="top"/>
    </xf>
    <xf numFmtId="0" fontId="18" fillId="0" borderId="1" xfId="12" applyFont="1" applyBorder="1" applyAlignment="1">
      <alignment horizontal="center" vertical="top" wrapText="1"/>
    </xf>
    <xf numFmtId="0" fontId="16" fillId="4" borderId="73" xfId="12" applyFont="1" applyFill="1" applyBorder="1" applyAlignment="1">
      <alignment horizontal="center" vertical="top" wrapText="1"/>
    </xf>
    <xf numFmtId="0" fontId="16" fillId="4" borderId="24" xfId="12" applyFont="1" applyFill="1" applyBorder="1" applyAlignment="1">
      <alignment horizontal="center" vertical="top" wrapText="1"/>
    </xf>
    <xf numFmtId="0" fontId="16" fillId="4" borderId="53" xfId="12" applyFont="1" applyFill="1" applyBorder="1" applyAlignment="1">
      <alignment horizontal="center" vertical="top" wrapText="1"/>
    </xf>
    <xf numFmtId="0" fontId="16" fillId="0" borderId="1" xfId="12" applyFont="1" applyBorder="1" applyAlignment="1">
      <alignment horizontal="center" vertical="top" wrapText="1"/>
    </xf>
    <xf numFmtId="42" fontId="18" fillId="0" borderId="3" xfId="0" applyNumberFormat="1" applyFont="1" applyBorder="1" applyAlignment="1">
      <alignment horizontal="center" vertical="top"/>
    </xf>
    <xf numFmtId="42" fontId="18" fillId="0" borderId="56" xfId="0" applyNumberFormat="1" applyFont="1" applyBorder="1" applyAlignment="1">
      <alignment horizontal="center" vertical="top"/>
    </xf>
    <xf numFmtId="42" fontId="18" fillId="0" borderId="4" xfId="0" applyNumberFormat="1" applyFont="1" applyBorder="1" applyAlignment="1">
      <alignment horizontal="center" vertical="top"/>
    </xf>
    <xf numFmtId="0" fontId="18" fillId="4" borderId="55" xfId="12" applyFont="1" applyFill="1" applyBorder="1" applyAlignment="1">
      <alignment horizontal="center" vertical="top" wrapText="1"/>
    </xf>
    <xf numFmtId="0" fontId="18" fillId="4" borderId="56" xfId="12" applyFont="1" applyFill="1" applyBorder="1" applyAlignment="1">
      <alignment horizontal="center" vertical="top" wrapText="1"/>
    </xf>
    <xf numFmtId="0" fontId="18" fillId="4" borderId="58" xfId="12" applyFont="1" applyFill="1" applyBorder="1" applyAlignment="1">
      <alignment horizontal="center" vertical="top" wrapText="1"/>
    </xf>
    <xf numFmtId="0" fontId="16" fillId="0" borderId="15" xfId="12" applyFont="1" applyBorder="1" applyAlignment="1">
      <alignment horizontal="center" vertical="top" wrapText="1"/>
    </xf>
    <xf numFmtId="0" fontId="16" fillId="4" borderId="3" xfId="12" applyFont="1" applyFill="1" applyBorder="1" applyAlignment="1">
      <alignment horizontal="center" vertical="top" wrapText="1"/>
    </xf>
    <xf numFmtId="0" fontId="16" fillId="0" borderId="3" xfId="12" applyFont="1" applyBorder="1" applyAlignment="1">
      <alignment horizontal="center" vertical="top" wrapText="1"/>
    </xf>
    <xf numFmtId="0" fontId="16" fillId="8" borderId="1" xfId="12" applyFont="1" applyFill="1" applyBorder="1" applyAlignment="1">
      <alignment horizontal="center" vertical="top" wrapText="1"/>
    </xf>
    <xf numFmtId="0" fontId="18" fillId="4" borderId="1" xfId="12" applyFont="1" applyFill="1" applyBorder="1" applyAlignment="1">
      <alignment horizontal="justify" vertical="top" wrapText="1"/>
    </xf>
    <xf numFmtId="0" fontId="16" fillId="13" borderId="56" xfId="12" applyFont="1" applyFill="1" applyBorder="1" applyAlignment="1">
      <alignment horizontal="center" vertical="top" wrapText="1"/>
    </xf>
    <xf numFmtId="0" fontId="16" fillId="13" borderId="50" xfId="12" applyFont="1" applyFill="1" applyBorder="1" applyAlignment="1">
      <alignment horizontal="center" vertical="top" wrapText="1"/>
    </xf>
    <xf numFmtId="0" fontId="18" fillId="0" borderId="56" xfId="12" applyFont="1" applyBorder="1" applyAlignment="1">
      <alignment horizontal="center" vertical="top" wrapText="1"/>
    </xf>
    <xf numFmtId="0" fontId="18" fillId="0" borderId="50" xfId="12" applyFont="1" applyBorder="1" applyAlignment="1">
      <alignment horizontal="center" vertical="top" wrapText="1"/>
    </xf>
    <xf numFmtId="169" fontId="18" fillId="0" borderId="1" xfId="14" applyNumberFormat="1" applyFont="1" applyFill="1" applyBorder="1" applyAlignment="1">
      <alignment horizontal="center" vertical="top"/>
    </xf>
    <xf numFmtId="0" fontId="18" fillId="0" borderId="47" xfId="12" applyFont="1" applyBorder="1" applyAlignment="1">
      <alignment horizontal="center" vertical="top"/>
    </xf>
    <xf numFmtId="0" fontId="18" fillId="0" borderId="58" xfId="12" applyFont="1" applyBorder="1" applyAlignment="1">
      <alignment horizontal="center" vertical="top"/>
    </xf>
    <xf numFmtId="0" fontId="18" fillId="0" borderId="51" xfId="12" applyFont="1" applyBorder="1" applyAlignment="1">
      <alignment horizontal="center" vertical="top"/>
    </xf>
    <xf numFmtId="0" fontId="18" fillId="0" borderId="37" xfId="12" applyFont="1" applyBorder="1" applyAlignment="1">
      <alignment horizontal="center" vertical="top"/>
    </xf>
    <xf numFmtId="0" fontId="18" fillId="0" borderId="48" xfId="12" applyFont="1" applyBorder="1" applyAlignment="1">
      <alignment horizontal="center" vertical="top"/>
    </xf>
    <xf numFmtId="0" fontId="18" fillId="0" borderId="25" xfId="12" applyFont="1" applyBorder="1" applyAlignment="1">
      <alignment horizontal="center" vertical="top"/>
    </xf>
    <xf numFmtId="0" fontId="16" fillId="0" borderId="10" xfId="12" applyFont="1" applyBorder="1" applyAlignment="1">
      <alignment horizontal="center" vertical="top" wrapText="1"/>
    </xf>
    <xf numFmtId="0" fontId="17" fillId="5" borderId="11" xfId="12" applyFont="1" applyFill="1" applyBorder="1" applyAlignment="1">
      <alignment horizontal="center" vertical="center"/>
    </xf>
    <xf numFmtId="0" fontId="17" fillId="5" borderId="65" xfId="12" applyFont="1" applyFill="1" applyBorder="1" applyAlignment="1">
      <alignment horizontal="center" vertical="center"/>
    </xf>
    <xf numFmtId="0" fontId="17" fillId="6" borderId="12" xfId="12" applyFont="1" applyFill="1" applyBorder="1" applyAlignment="1">
      <alignment horizontal="center" vertical="center"/>
    </xf>
    <xf numFmtId="0" fontId="17" fillId="6" borderId="65" xfId="12" applyFont="1" applyFill="1" applyBorder="1" applyAlignment="1">
      <alignment horizontal="center" vertical="center"/>
    </xf>
    <xf numFmtId="0" fontId="17" fillId="6" borderId="48" xfId="12" applyFont="1" applyFill="1" applyBorder="1" applyAlignment="1">
      <alignment horizontal="center" vertical="center" wrapText="1"/>
    </xf>
    <xf numFmtId="0" fontId="18" fillId="4" borderId="56" xfId="12" applyFont="1" applyFill="1" applyBorder="1" applyAlignment="1">
      <alignment horizontal="justify" vertical="top" wrapText="1"/>
    </xf>
    <xf numFmtId="0" fontId="17" fillId="6" borderId="55" xfId="12" applyFont="1" applyFill="1" applyBorder="1" applyAlignment="1">
      <alignment horizontal="center" vertical="center" wrapText="1"/>
    </xf>
    <xf numFmtId="0" fontId="17" fillId="6" borderId="58" xfId="12" applyFont="1" applyFill="1" applyBorder="1" applyAlignment="1">
      <alignment horizontal="center" vertical="center" wrapText="1"/>
    </xf>
    <xf numFmtId="0" fontId="18" fillId="0" borderId="46" xfId="12" applyFont="1" applyBorder="1" applyAlignment="1">
      <alignment horizontal="center" vertical="top" wrapText="1"/>
    </xf>
    <xf numFmtId="0" fontId="17" fillId="5" borderId="58" xfId="12" applyFont="1" applyFill="1" applyBorder="1" applyAlignment="1">
      <alignment horizontal="center" vertical="center" wrapText="1"/>
    </xf>
    <xf numFmtId="0" fontId="17" fillId="5" borderId="48" xfId="12" applyFont="1" applyFill="1" applyBorder="1" applyAlignment="1">
      <alignment horizontal="center" vertical="center" wrapText="1"/>
    </xf>
    <xf numFmtId="0" fontId="17" fillId="5" borderId="55" xfId="12" applyFont="1" applyFill="1" applyBorder="1" applyAlignment="1">
      <alignment horizontal="center" vertical="center" wrapText="1"/>
    </xf>
    <xf numFmtId="41" fontId="16" fillId="4" borderId="60" xfId="14" applyNumberFormat="1" applyFont="1" applyFill="1" applyBorder="1" applyAlignment="1">
      <alignment horizontal="center" vertical="top"/>
    </xf>
    <xf numFmtId="41" fontId="16" fillId="4" borderId="59" xfId="14" applyNumberFormat="1" applyFont="1" applyFill="1" applyBorder="1" applyAlignment="1">
      <alignment horizontal="center" vertical="top"/>
    </xf>
    <xf numFmtId="0" fontId="18" fillId="4" borderId="45" xfId="12" applyFont="1" applyFill="1" applyBorder="1" applyAlignment="1">
      <alignment horizontal="center" vertical="top" wrapText="1"/>
    </xf>
    <xf numFmtId="0" fontId="18" fillId="4" borderId="46" xfId="12" applyFont="1" applyFill="1" applyBorder="1" applyAlignment="1">
      <alignment horizontal="center" vertical="top" wrapText="1"/>
    </xf>
    <xf numFmtId="0" fontId="17" fillId="4" borderId="31" xfId="12" applyFont="1" applyFill="1" applyBorder="1" applyAlignment="1">
      <alignment horizontal="left" vertical="center" wrapText="1"/>
    </xf>
    <xf numFmtId="0" fontId="17" fillId="4" borderId="26" xfId="12" applyFont="1" applyFill="1" applyBorder="1" applyAlignment="1">
      <alignment horizontal="left" vertical="center" wrapText="1"/>
    </xf>
    <xf numFmtId="0" fontId="17" fillId="4" borderId="41" xfId="12" applyFont="1" applyFill="1" applyBorder="1" applyAlignment="1">
      <alignment horizontal="left" vertical="center" wrapText="1"/>
    </xf>
    <xf numFmtId="171" fontId="18" fillId="0" borderId="3" xfId="14" applyNumberFormat="1" applyFont="1" applyFill="1" applyBorder="1" applyAlignment="1">
      <alignment horizontal="center" vertical="top" wrapText="1"/>
    </xf>
    <xf numFmtId="171" fontId="18" fillId="0" borderId="50" xfId="14" applyNumberFormat="1" applyFont="1" applyFill="1" applyBorder="1" applyAlignment="1">
      <alignment horizontal="center" vertical="top" wrapText="1"/>
    </xf>
    <xf numFmtId="0" fontId="18" fillId="4" borderId="60" xfId="12" applyFont="1" applyFill="1" applyBorder="1" applyAlignment="1">
      <alignment horizontal="center"/>
    </xf>
    <xf numFmtId="0" fontId="18" fillId="4" borderId="25" xfId="12" applyFont="1" applyFill="1" applyBorder="1" applyAlignment="1">
      <alignment horizontal="center"/>
    </xf>
    <xf numFmtId="0" fontId="16" fillId="4" borderId="3" xfId="12" applyFont="1" applyFill="1" applyBorder="1" applyAlignment="1">
      <alignment horizontal="left" vertical="top" wrapText="1"/>
    </xf>
    <xf numFmtId="0" fontId="16" fillId="4" borderId="50" xfId="12" applyFont="1" applyFill="1" applyBorder="1" applyAlignment="1">
      <alignment horizontal="left" vertical="top" wrapText="1"/>
    </xf>
    <xf numFmtId="9" fontId="16" fillId="4" borderId="46" xfId="12" applyNumberFormat="1" applyFont="1" applyFill="1" applyBorder="1" applyAlignment="1">
      <alignment horizontal="center" vertical="top" wrapText="1"/>
    </xf>
    <xf numFmtId="9" fontId="16" fillId="4" borderId="4" xfId="12" applyNumberFormat="1" applyFont="1" applyFill="1" applyBorder="1" applyAlignment="1">
      <alignment horizontal="center" vertical="top" wrapText="1"/>
    </xf>
    <xf numFmtId="9" fontId="16" fillId="0" borderId="46" xfId="12" applyNumberFormat="1" applyFont="1" applyBorder="1" applyAlignment="1">
      <alignment horizontal="center" vertical="top" wrapText="1"/>
    </xf>
    <xf numFmtId="9" fontId="16" fillId="0" borderId="4" xfId="12" applyNumberFormat="1" applyFont="1" applyBorder="1" applyAlignment="1">
      <alignment horizontal="center" vertical="top" wrapText="1"/>
    </xf>
    <xf numFmtId="9" fontId="16" fillId="0" borderId="3" xfId="12" applyNumberFormat="1" applyFont="1" applyBorder="1" applyAlignment="1">
      <alignment horizontal="center" vertical="top" wrapText="1"/>
    </xf>
    <xf numFmtId="9" fontId="16" fillId="0" borderId="50" xfId="12" applyNumberFormat="1" applyFont="1" applyBorder="1" applyAlignment="1">
      <alignment horizontal="center" vertical="top" wrapText="1"/>
    </xf>
    <xf numFmtId="9" fontId="16" fillId="4" borderId="3" xfId="12" applyNumberFormat="1" applyFont="1" applyFill="1" applyBorder="1" applyAlignment="1">
      <alignment horizontal="center" vertical="top" wrapText="1"/>
    </xf>
    <xf numFmtId="9" fontId="16" fillId="4" borderId="50" xfId="12" applyNumberFormat="1" applyFont="1" applyFill="1" applyBorder="1" applyAlignment="1">
      <alignment horizontal="center" vertical="top" wrapText="1"/>
    </xf>
    <xf numFmtId="169" fontId="18" fillId="4" borderId="46" xfId="12" applyNumberFormat="1" applyFont="1" applyFill="1" applyBorder="1" applyAlignment="1">
      <alignment horizontal="right" vertical="top"/>
    </xf>
    <xf numFmtId="169" fontId="18" fillId="4" borderId="56" xfId="12" applyNumberFormat="1" applyFont="1" applyFill="1" applyBorder="1" applyAlignment="1">
      <alignment horizontal="right" vertical="top"/>
    </xf>
    <xf numFmtId="169" fontId="18" fillId="4" borderId="50" xfId="12" applyNumberFormat="1" applyFont="1" applyFill="1" applyBorder="1" applyAlignment="1">
      <alignment horizontal="right" vertical="top"/>
    </xf>
    <xf numFmtId="0" fontId="18" fillId="4" borderId="47" xfId="12" applyFont="1" applyFill="1" applyBorder="1" applyAlignment="1">
      <alignment horizontal="center" vertical="top" wrapText="1"/>
    </xf>
    <xf numFmtId="0" fontId="18" fillId="4" borderId="37" xfId="12" applyFont="1" applyFill="1" applyBorder="1" applyAlignment="1">
      <alignment horizontal="center"/>
    </xf>
    <xf numFmtId="0" fontId="18" fillId="4" borderId="59" xfId="12" applyFont="1" applyFill="1" applyBorder="1" applyAlignment="1">
      <alignment horizontal="center"/>
    </xf>
    <xf numFmtId="0" fontId="16" fillId="0" borderId="45" xfId="12" applyFont="1" applyBorder="1" applyAlignment="1">
      <alignment horizontal="left" vertical="top" wrapText="1"/>
    </xf>
    <xf numFmtId="0" fontId="16" fillId="0" borderId="55" xfId="12" applyFont="1" applyBorder="1" applyAlignment="1">
      <alignment horizontal="left" vertical="top" wrapText="1"/>
    </xf>
    <xf numFmtId="0" fontId="16" fillId="0" borderId="49" xfId="12" applyFont="1" applyBorder="1" applyAlignment="1">
      <alignment horizontal="left" vertical="top" wrapText="1"/>
    </xf>
    <xf numFmtId="0" fontId="18" fillId="4" borderId="68" xfId="12" applyFont="1" applyFill="1" applyBorder="1" applyAlignment="1">
      <alignment horizontal="left" vertical="top" wrapText="1"/>
    </xf>
    <xf numFmtId="9" fontId="16" fillId="0" borderId="16" xfId="12" applyNumberFormat="1" applyFont="1" applyBorder="1" applyAlignment="1">
      <alignment horizontal="center" vertical="top" wrapText="1"/>
    </xf>
    <xf numFmtId="9" fontId="16" fillId="0" borderId="51" xfId="12" applyNumberFormat="1" applyFont="1" applyBorder="1" applyAlignment="1">
      <alignment horizontal="center" vertical="top" wrapText="1"/>
    </xf>
    <xf numFmtId="9" fontId="16" fillId="0" borderId="47" xfId="12" applyNumberFormat="1" applyFont="1" applyBorder="1" applyAlignment="1">
      <alignment horizontal="center" vertical="top" wrapText="1"/>
    </xf>
    <xf numFmtId="9" fontId="16" fillId="0" borderId="14" xfId="12" applyNumberFormat="1" applyFont="1" applyBorder="1" applyAlignment="1">
      <alignment horizontal="center" vertical="top" wrapText="1"/>
    </xf>
    <xf numFmtId="0" fontId="21" fillId="0" borderId="0" xfId="2" applyFont="1" applyAlignment="1">
      <alignment horizontal="left" vertical="top" wrapText="1"/>
    </xf>
    <xf numFmtId="0" fontId="36" fillId="0" borderId="0" xfId="2" applyFont="1" applyAlignment="1">
      <alignment horizontal="center" vertical="center" wrapText="1"/>
    </xf>
    <xf numFmtId="0" fontId="22" fillId="3" borderId="70" xfId="9" applyFont="1" applyFill="1" applyBorder="1" applyAlignment="1">
      <alignment horizontal="center" vertical="center" wrapText="1"/>
    </xf>
    <xf numFmtId="0" fontId="22" fillId="3" borderId="68" xfId="9" applyFont="1" applyFill="1" applyBorder="1" applyAlignment="1">
      <alignment horizontal="center" vertical="center" wrapText="1"/>
    </xf>
    <xf numFmtId="0" fontId="22" fillId="3" borderId="62" xfId="9" applyFont="1" applyFill="1" applyBorder="1" applyAlignment="1">
      <alignment horizontal="center" vertical="center" wrapText="1"/>
    </xf>
    <xf numFmtId="0" fontId="23" fillId="3" borderId="1" xfId="2" applyFont="1" applyFill="1" applyBorder="1" applyAlignment="1">
      <alignment horizontal="center" vertical="center" wrapText="1"/>
    </xf>
    <xf numFmtId="0" fontId="44" fillId="4" borderId="0" xfId="42" applyFont="1" applyFill="1" applyAlignment="1">
      <alignment vertical="center"/>
    </xf>
    <xf numFmtId="0" fontId="51" fillId="4" borderId="1" xfId="42" applyFont="1" applyFill="1" applyBorder="1" applyAlignment="1">
      <alignment horizontal="center" vertical="center" wrapText="1"/>
    </xf>
    <xf numFmtId="0" fontId="46" fillId="14" borderId="1" xfId="42" applyFont="1" applyFill="1" applyBorder="1" applyAlignment="1">
      <alignment horizontal="center" vertical="center" wrapText="1"/>
    </xf>
    <xf numFmtId="0" fontId="47" fillId="4" borderId="73" xfId="42" applyFont="1" applyFill="1" applyBorder="1" applyAlignment="1">
      <alignment horizontal="center" vertical="center"/>
    </xf>
    <xf numFmtId="0" fontId="47" fillId="4" borderId="74" xfId="42" applyFont="1" applyFill="1" applyBorder="1" applyAlignment="1">
      <alignment horizontal="center" vertical="center"/>
    </xf>
    <xf numFmtId="0" fontId="47" fillId="4" borderId="63" xfId="42" applyFont="1" applyFill="1" applyBorder="1" applyAlignment="1">
      <alignment horizontal="center" vertical="center"/>
    </xf>
    <xf numFmtId="0" fontId="48" fillId="15" borderId="1" xfId="42" applyFont="1" applyFill="1" applyBorder="1" applyAlignment="1">
      <alignment horizontal="center" vertical="center" wrapText="1"/>
    </xf>
    <xf numFmtId="0" fontId="50" fillId="15" borderId="1" xfId="42" applyFont="1" applyFill="1" applyBorder="1" applyAlignment="1">
      <alignment horizontal="center" vertical="center" wrapText="1"/>
    </xf>
    <xf numFmtId="0" fontId="47" fillId="4" borderId="76" xfId="42" applyFont="1" applyFill="1" applyBorder="1" applyAlignment="1">
      <alignment horizontal="center" vertical="center"/>
    </xf>
    <xf numFmtId="0" fontId="47" fillId="4" borderId="12" xfId="42" applyFont="1" applyFill="1" applyBorder="1" applyAlignment="1">
      <alignment horizontal="center" vertical="center"/>
    </xf>
    <xf numFmtId="0" fontId="47" fillId="4" borderId="13" xfId="42" applyFont="1" applyFill="1" applyBorder="1" applyAlignment="1">
      <alignment horizontal="center" vertical="center"/>
    </xf>
    <xf numFmtId="0" fontId="51" fillId="4" borderId="36" xfId="42" applyFont="1" applyFill="1" applyBorder="1" applyAlignment="1">
      <alignment vertical="center"/>
    </xf>
    <xf numFmtId="0" fontId="44" fillId="4" borderId="1" xfId="42" applyFont="1" applyFill="1" applyBorder="1" applyAlignment="1">
      <alignment horizontal="center" vertical="center"/>
    </xf>
    <xf numFmtId="0" fontId="53" fillId="4" borderId="1" xfId="42" applyFont="1" applyFill="1" applyBorder="1" applyAlignment="1">
      <alignment horizontal="center" vertical="center" wrapText="1"/>
    </xf>
    <xf numFmtId="0" fontId="55" fillId="4" borderId="1" xfId="42" applyFont="1" applyFill="1" applyBorder="1" applyAlignment="1">
      <alignment horizontal="center" vertical="center" wrapText="1"/>
    </xf>
    <xf numFmtId="0" fontId="53" fillId="4" borderId="1" xfId="42" applyFont="1" applyFill="1" applyBorder="1" applyAlignment="1">
      <alignment horizontal="center" vertical="center"/>
    </xf>
    <xf numFmtId="0" fontId="56" fillId="4" borderId="1" xfId="42" applyFont="1" applyFill="1" applyBorder="1" applyAlignment="1">
      <alignment horizontal="center" vertical="center"/>
    </xf>
    <xf numFmtId="0" fontId="51" fillId="4" borderId="0" xfId="42" applyFont="1" applyFill="1" applyAlignment="1">
      <alignment vertical="center"/>
    </xf>
    <xf numFmtId="0" fontId="45" fillId="4" borderId="1" xfId="42" applyFont="1" applyFill="1" applyBorder="1" applyAlignment="1">
      <alignment horizontal="center" vertical="center"/>
    </xf>
    <xf numFmtId="0" fontId="53" fillId="15" borderId="1" xfId="42" applyFont="1" applyFill="1" applyBorder="1" applyAlignment="1">
      <alignment horizontal="left" vertical="center" wrapText="1"/>
    </xf>
    <xf numFmtId="0" fontId="53" fillId="4" borderId="1" xfId="42" applyFont="1" applyFill="1" applyBorder="1" applyAlignment="1">
      <alignment horizontal="left" vertical="center" wrapText="1"/>
    </xf>
    <xf numFmtId="0" fontId="53" fillId="4" borderId="1" xfId="42" applyFont="1" applyFill="1" applyBorder="1" applyAlignment="1">
      <alignment vertical="center" wrapText="1"/>
    </xf>
    <xf numFmtId="0" fontId="53" fillId="4" borderId="1" xfId="42" applyFont="1" applyFill="1" applyBorder="1" applyAlignment="1">
      <alignment horizontal="left" vertical="center" wrapText="1"/>
    </xf>
    <xf numFmtId="0" fontId="54" fillId="4" borderId="1" xfId="42" applyFont="1" applyFill="1" applyBorder="1" applyAlignment="1">
      <alignment horizontal="left" vertical="center" wrapText="1"/>
    </xf>
    <xf numFmtId="0" fontId="44" fillId="4" borderId="1" xfId="42" applyFont="1" applyFill="1" applyBorder="1" applyAlignment="1">
      <alignment vertical="center"/>
    </xf>
    <xf numFmtId="0" fontId="53" fillId="15" borderId="1" xfId="42" applyFont="1" applyFill="1" applyBorder="1" applyAlignment="1">
      <alignment horizontal="left" vertical="center"/>
    </xf>
    <xf numFmtId="170" fontId="44" fillId="4" borderId="1" xfId="43" applyNumberFormat="1" applyFont="1" applyFill="1" applyBorder="1" applyAlignment="1">
      <alignment vertical="center"/>
    </xf>
    <xf numFmtId="0" fontId="54" fillId="4" borderId="2" xfId="42" applyFont="1" applyFill="1" applyBorder="1" applyAlignment="1">
      <alignment horizontal="justify" vertical="center" wrapText="1"/>
    </xf>
    <xf numFmtId="0" fontId="54" fillId="4" borderId="77" xfId="42" applyFont="1" applyFill="1" applyBorder="1" applyAlignment="1">
      <alignment horizontal="justify" vertical="center" wrapText="1"/>
    </xf>
    <xf numFmtId="0" fontId="54" fillId="4" borderId="17" xfId="42" applyFont="1" applyFill="1" applyBorder="1" applyAlignment="1">
      <alignment horizontal="justify" vertical="center" wrapText="1"/>
    </xf>
    <xf numFmtId="15" fontId="54" fillId="4" borderId="1" xfId="42" applyNumberFormat="1" applyFont="1" applyFill="1" applyBorder="1" applyAlignment="1">
      <alignment vertical="center" wrapText="1"/>
    </xf>
    <xf numFmtId="0" fontId="53" fillId="15" borderId="1" xfId="42" applyFont="1" applyFill="1" applyBorder="1" applyAlignment="1">
      <alignment horizontal="center" vertical="center" wrapText="1"/>
    </xf>
    <xf numFmtId="0" fontId="53" fillId="15" borderId="1" xfId="42" applyFont="1" applyFill="1" applyBorder="1" applyAlignment="1">
      <alignment horizontal="center" vertical="center" wrapText="1"/>
    </xf>
    <xf numFmtId="0" fontId="57" fillId="15" borderId="1" xfId="42" applyFont="1" applyFill="1" applyBorder="1" applyAlignment="1">
      <alignment vertical="center" wrapText="1"/>
    </xf>
    <xf numFmtId="0" fontId="57" fillId="15" borderId="1" xfId="42" applyFont="1" applyFill="1" applyBorder="1" applyAlignment="1">
      <alignment horizontal="center" vertical="center" wrapText="1"/>
    </xf>
    <xf numFmtId="0" fontId="53" fillId="15" borderId="1" xfId="42" applyFont="1" applyFill="1" applyBorder="1" applyAlignment="1">
      <alignment horizontal="center" vertical="center"/>
    </xf>
    <xf numFmtId="0" fontId="44" fillId="4" borderId="0" xfId="42" applyFont="1" applyFill="1" applyAlignment="1">
      <alignment vertical="top"/>
    </xf>
    <xf numFmtId="0" fontId="54" fillId="4" borderId="3" xfId="42" applyFont="1" applyFill="1" applyBorder="1" applyAlignment="1">
      <alignment horizontal="center" vertical="top" wrapText="1"/>
    </xf>
    <xf numFmtId="0" fontId="54" fillId="8" borderId="1" xfId="42" applyFont="1" applyFill="1" applyBorder="1" applyAlignment="1">
      <alignment horizontal="center" vertical="top" wrapText="1"/>
    </xf>
    <xf numFmtId="9" fontId="54" fillId="4" borderId="1" xfId="42" applyNumberFormat="1" applyFont="1" applyFill="1" applyBorder="1" applyAlignment="1">
      <alignment horizontal="center" vertical="top" wrapText="1"/>
    </xf>
    <xf numFmtId="0" fontId="54" fillId="4" borderId="1" xfId="42" applyFont="1" applyFill="1" applyBorder="1" applyAlignment="1">
      <alignment vertical="top" wrapText="1"/>
    </xf>
    <xf numFmtId="10" fontId="54" fillId="4" borderId="1" xfId="42" applyNumberFormat="1" applyFont="1" applyFill="1" applyBorder="1" applyAlignment="1">
      <alignment horizontal="center" vertical="top" wrapText="1"/>
    </xf>
    <xf numFmtId="174" fontId="44" fillId="0" borderId="1" xfId="44" applyNumberFormat="1" applyFont="1" applyBorder="1" applyAlignment="1">
      <alignment vertical="top"/>
    </xf>
    <xf numFmtId="174" fontId="52" fillId="4" borderId="3" xfId="42" applyNumberFormat="1" applyFont="1" applyFill="1" applyBorder="1" applyAlignment="1">
      <alignment horizontal="center" vertical="top"/>
    </xf>
    <xf numFmtId="175" fontId="44" fillId="4" borderId="1" xfId="42" applyNumberFormat="1" applyFont="1" applyFill="1" applyBorder="1" applyAlignment="1">
      <alignment horizontal="center" vertical="top"/>
    </xf>
    <xf numFmtId="174" fontId="57" fillId="0" borderId="1" xfId="44" applyNumberFormat="1" applyFont="1" applyBorder="1" applyAlignment="1">
      <alignment vertical="top"/>
    </xf>
    <xf numFmtId="10" fontId="44" fillId="4" borderId="1" xfId="42" applyNumberFormat="1" applyFont="1" applyFill="1" applyBorder="1" applyAlignment="1">
      <alignment horizontal="center" vertical="top"/>
    </xf>
    <xf numFmtId="0" fontId="54" fillId="0" borderId="46" xfId="45" applyFont="1" applyBorder="1" applyAlignment="1">
      <alignment horizontal="justify" vertical="top" wrapText="1"/>
    </xf>
    <xf numFmtId="0" fontId="44" fillId="4" borderId="1" xfId="42" applyFont="1" applyFill="1" applyBorder="1" applyAlignment="1">
      <alignment horizontal="justify" vertical="top" wrapText="1"/>
    </xf>
    <xf numFmtId="0" fontId="54" fillId="4" borderId="56" xfId="42" applyFont="1" applyFill="1" applyBorder="1" applyAlignment="1">
      <alignment horizontal="center" vertical="top" wrapText="1"/>
    </xf>
    <xf numFmtId="174" fontId="52" fillId="4" borderId="56" xfId="42" applyNumberFormat="1" applyFont="1" applyFill="1" applyBorder="1" applyAlignment="1">
      <alignment horizontal="center" vertical="top"/>
    </xf>
    <xf numFmtId="0" fontId="54" fillId="0" borderId="1" xfId="45" applyFont="1" applyBorder="1" applyAlignment="1">
      <alignment horizontal="justify" vertical="top" wrapText="1"/>
    </xf>
    <xf numFmtId="0" fontId="44" fillId="4" borderId="1" xfId="42" applyFont="1" applyFill="1" applyBorder="1" applyAlignment="1">
      <alignment vertical="top" wrapText="1"/>
    </xf>
    <xf numFmtId="0" fontId="54" fillId="0" borderId="1" xfId="45" applyFont="1" applyBorder="1" applyAlignment="1">
      <alignment horizontal="left" vertical="top" wrapText="1"/>
    </xf>
    <xf numFmtId="0" fontId="44" fillId="0" borderId="3" xfId="42" applyFont="1" applyBorder="1" applyAlignment="1">
      <alignment horizontal="center" vertical="top" wrapText="1"/>
    </xf>
    <xf numFmtId="10" fontId="44" fillId="0" borderId="3" xfId="42" applyNumberFormat="1" applyFont="1" applyBorder="1" applyAlignment="1">
      <alignment horizontal="left" vertical="top" wrapText="1"/>
    </xf>
    <xf numFmtId="0" fontId="44" fillId="0" borderId="56" xfId="42" applyFont="1" applyBorder="1" applyAlignment="1">
      <alignment horizontal="center" vertical="top" wrapText="1"/>
    </xf>
    <xf numFmtId="10" fontId="44" fillId="4" borderId="3" xfId="42" applyNumberFormat="1" applyFont="1" applyFill="1" applyBorder="1" applyAlignment="1">
      <alignment horizontal="left" vertical="top" wrapText="1"/>
    </xf>
    <xf numFmtId="0" fontId="54" fillId="4" borderId="4" xfId="42" applyFont="1" applyFill="1" applyBorder="1" applyAlignment="1">
      <alignment horizontal="center" vertical="top" wrapText="1"/>
    </xf>
    <xf numFmtId="0" fontId="44" fillId="0" borderId="4" xfId="42" applyFont="1" applyBorder="1" applyAlignment="1">
      <alignment horizontal="center" vertical="top" wrapText="1"/>
    </xf>
    <xf numFmtId="174" fontId="52" fillId="4" borderId="4" xfId="42" applyNumberFormat="1" applyFont="1" applyFill="1" applyBorder="1" applyAlignment="1">
      <alignment horizontal="center" vertical="top"/>
    </xf>
    <xf numFmtId="10" fontId="44" fillId="0" borderId="3" xfId="42" applyNumberFormat="1" applyFont="1" applyBorder="1" applyAlignment="1">
      <alignment horizontal="justify" vertical="top" wrapText="1"/>
    </xf>
    <xf numFmtId="0" fontId="54" fillId="4" borderId="1" xfId="42" applyFont="1" applyFill="1" applyBorder="1" applyAlignment="1">
      <alignment horizontal="center" vertical="top" wrapText="1"/>
    </xf>
    <xf numFmtId="0" fontId="54" fillId="4" borderId="1" xfId="42" applyFont="1" applyFill="1" applyBorder="1" applyAlignment="1">
      <alignment horizontal="left" vertical="top" wrapText="1"/>
    </xf>
    <xf numFmtId="9" fontId="55" fillId="16" borderId="1" xfId="42" applyNumberFormat="1" applyFont="1" applyFill="1" applyBorder="1" applyAlignment="1">
      <alignment horizontal="center" vertical="top" wrapText="1"/>
    </xf>
    <xf numFmtId="10" fontId="54" fillId="4" borderId="1" xfId="42" applyNumberFormat="1" applyFont="1" applyFill="1" applyBorder="1" applyAlignment="1">
      <alignment vertical="top" wrapText="1"/>
    </xf>
    <xf numFmtId="166" fontId="44" fillId="4" borderId="1" xfId="43" applyFont="1" applyFill="1" applyBorder="1" applyAlignment="1">
      <alignment vertical="top"/>
    </xf>
    <xf numFmtId="174" fontId="52" fillId="4" borderId="1" xfId="42" applyNumberFormat="1" applyFont="1" applyFill="1" applyBorder="1" applyAlignment="1">
      <alignment horizontal="center" vertical="top"/>
    </xf>
    <xf numFmtId="175" fontId="55" fillId="16" borderId="1" xfId="42" applyNumberFormat="1" applyFont="1" applyFill="1" applyBorder="1" applyAlignment="1">
      <alignment horizontal="center" vertical="top"/>
    </xf>
    <xf numFmtId="10" fontId="60" fillId="16" borderId="1" xfId="42" applyNumberFormat="1" applyFont="1" applyFill="1" applyBorder="1" applyAlignment="1">
      <alignment horizontal="center" vertical="top"/>
    </xf>
    <xf numFmtId="0" fontId="53" fillId="15" borderId="1" xfId="42" applyFont="1" applyFill="1" applyBorder="1" applyAlignment="1">
      <alignment horizontal="center" vertical="top"/>
    </xf>
    <xf numFmtId="0" fontId="53" fillId="15" borderId="1" xfId="42" applyFont="1" applyFill="1" applyBorder="1" applyAlignment="1">
      <alignment horizontal="center" vertical="top" wrapText="1"/>
    </xf>
    <xf numFmtId="0" fontId="57" fillId="15" borderId="1" xfId="42" applyFont="1" applyFill="1" applyBorder="1" applyAlignment="1">
      <alignment horizontal="center" vertical="top" wrapText="1"/>
    </xf>
    <xf numFmtId="0" fontId="58" fillId="15" borderId="1" xfId="42" applyFont="1" applyFill="1" applyBorder="1" applyAlignment="1">
      <alignment horizontal="center" vertical="top" wrapText="1"/>
    </xf>
    <xf numFmtId="0" fontId="53" fillId="15" borderId="1" xfId="42" applyFont="1" applyFill="1" applyBorder="1" applyAlignment="1">
      <alignment horizontal="center" vertical="top" wrapText="1"/>
    </xf>
    <xf numFmtId="0" fontId="58" fillId="15" borderId="1" xfId="42" applyFont="1" applyFill="1" applyBorder="1" applyAlignment="1">
      <alignment horizontal="center" vertical="top"/>
    </xf>
    <xf numFmtId="0" fontId="54" fillId="4" borderId="1" xfId="42" applyFont="1" applyFill="1" applyBorder="1" applyAlignment="1">
      <alignment horizontal="center" vertical="top" wrapText="1"/>
    </xf>
    <xf numFmtId="174" fontId="52" fillId="4" borderId="1" xfId="42" applyNumberFormat="1" applyFont="1" applyFill="1" applyBorder="1" applyAlignment="1">
      <alignment horizontal="center" vertical="top"/>
    </xf>
    <xf numFmtId="0" fontId="44" fillId="0" borderId="1" xfId="42" applyFont="1" applyBorder="1" applyAlignment="1">
      <alignment vertical="top" wrapText="1"/>
    </xf>
    <xf numFmtId="0" fontId="57" fillId="0" borderId="1" xfId="42" applyFont="1" applyBorder="1" applyAlignment="1">
      <alignment horizontal="center" vertical="top" wrapText="1"/>
    </xf>
    <xf numFmtId="0" fontId="57" fillId="0" borderId="3" xfId="42" applyFont="1" applyBorder="1" applyAlignment="1">
      <alignment horizontal="center" vertical="top" wrapText="1"/>
    </xf>
    <xf numFmtId="0" fontId="57" fillId="0" borderId="56" xfId="42" applyFont="1" applyBorder="1" applyAlignment="1">
      <alignment horizontal="center" vertical="top" wrapText="1"/>
    </xf>
    <xf numFmtId="0" fontId="57" fillId="0" borderId="4" xfId="42" applyFont="1" applyBorder="1" applyAlignment="1">
      <alignment horizontal="center" vertical="top" wrapText="1"/>
    </xf>
    <xf numFmtId="10" fontId="55" fillId="16" borderId="1" xfId="42" applyNumberFormat="1" applyFont="1" applyFill="1" applyBorder="1" applyAlignment="1">
      <alignment horizontal="center" vertical="top" wrapText="1"/>
    </xf>
    <xf numFmtId="172" fontId="55" fillId="16" borderId="1" xfId="42" applyNumberFormat="1" applyFont="1" applyFill="1" applyBorder="1" applyAlignment="1">
      <alignment horizontal="center" vertical="top"/>
    </xf>
    <xf numFmtId="167" fontId="55" fillId="16" borderId="1" xfId="43" applyNumberFormat="1" applyFont="1" applyFill="1" applyBorder="1" applyAlignment="1">
      <alignment horizontal="center" vertical="top"/>
    </xf>
    <xf numFmtId="0" fontId="53" fillId="15" borderId="3" xfId="42" applyFont="1" applyFill="1" applyBorder="1" applyAlignment="1">
      <alignment horizontal="center" vertical="top" wrapText="1"/>
    </xf>
    <xf numFmtId="0" fontId="53" fillId="15" borderId="4" xfId="42" applyFont="1" applyFill="1" applyBorder="1" applyAlignment="1">
      <alignment horizontal="center" vertical="top" wrapText="1"/>
    </xf>
    <xf numFmtId="0" fontId="44" fillId="0" borderId="1" xfId="42" applyFont="1" applyBorder="1" applyAlignment="1">
      <alignment horizontal="justify" vertical="top" wrapText="1"/>
    </xf>
    <xf numFmtId="0" fontId="54" fillId="0" borderId="3" xfId="45" applyFont="1" applyBorder="1" applyAlignment="1">
      <alignment horizontal="left" vertical="top" wrapText="1"/>
    </xf>
    <xf numFmtId="0" fontId="44" fillId="19" borderId="79" xfId="45" applyFont="1" applyFill="1" applyBorder="1" applyAlignment="1">
      <alignment vertical="top" wrapText="1"/>
    </xf>
    <xf numFmtId="0" fontId="54" fillId="0" borderId="1" xfId="42" applyFont="1" applyBorder="1" applyAlignment="1">
      <alignment vertical="top" wrapText="1"/>
    </xf>
    <xf numFmtId="0" fontId="59" fillId="14" borderId="1" xfId="42" applyFont="1" applyFill="1" applyBorder="1" applyAlignment="1">
      <alignment horizontal="center" vertical="top" wrapText="1"/>
    </xf>
    <xf numFmtId="0" fontId="60" fillId="14" borderId="1" xfId="42" applyFont="1" applyFill="1" applyBorder="1" applyAlignment="1">
      <alignment horizontal="left" vertical="top" wrapText="1"/>
    </xf>
    <xf numFmtId="0" fontId="60" fillId="14" borderId="1" xfId="42" applyFont="1" applyFill="1" applyBorder="1" applyAlignment="1">
      <alignment horizontal="center" vertical="top" wrapText="1"/>
    </xf>
    <xf numFmtId="0" fontId="60" fillId="14" borderId="1" xfId="42" applyFont="1" applyFill="1" applyBorder="1" applyAlignment="1">
      <alignment vertical="top" wrapText="1"/>
    </xf>
    <xf numFmtId="170" fontId="55" fillId="14" borderId="1" xfId="43" applyNumberFormat="1" applyFont="1" applyFill="1" applyBorder="1" applyAlignment="1">
      <alignment vertical="top"/>
    </xf>
    <xf numFmtId="166" fontId="61" fillId="14" borderId="1" xfId="43" applyFont="1" applyFill="1" applyBorder="1" applyAlignment="1">
      <alignment vertical="top"/>
    </xf>
    <xf numFmtId="0" fontId="60" fillId="14" borderId="1" xfId="42" applyFont="1" applyFill="1" applyBorder="1" applyAlignment="1">
      <alignment vertical="top"/>
    </xf>
    <xf numFmtId="0" fontId="53" fillId="15" borderId="1" xfId="42" applyFont="1" applyFill="1" applyBorder="1" applyAlignment="1">
      <alignment horizontal="center" vertical="top"/>
    </xf>
    <xf numFmtId="0" fontId="53" fillId="4" borderId="1" xfId="42" applyFont="1" applyFill="1" applyBorder="1" applyAlignment="1">
      <alignment horizontal="left" vertical="top" wrapText="1"/>
    </xf>
    <xf numFmtId="0" fontId="53" fillId="4" borderId="1" xfId="42" applyFont="1" applyFill="1" applyBorder="1" applyAlignment="1">
      <alignment vertical="top" wrapText="1"/>
    </xf>
    <xf numFmtId="0" fontId="53" fillId="4" borderId="1" xfId="42" applyFont="1" applyFill="1" applyBorder="1" applyAlignment="1">
      <alignment horizontal="center" vertical="top" wrapText="1"/>
    </xf>
    <xf numFmtId="0" fontId="53" fillId="4" borderId="1" xfId="42" applyFont="1" applyFill="1" applyBorder="1" applyAlignment="1">
      <alignment horizontal="left" vertical="top" wrapText="1"/>
    </xf>
    <xf numFmtId="170" fontId="44" fillId="4" borderId="1" xfId="43" applyNumberFormat="1" applyFont="1" applyFill="1" applyBorder="1" applyAlignment="1">
      <alignment vertical="top"/>
    </xf>
    <xf numFmtId="0" fontId="54" fillId="4" borderId="2" xfId="42" applyFont="1" applyFill="1" applyBorder="1" applyAlignment="1">
      <alignment horizontal="left" vertical="top" wrapText="1"/>
    </xf>
    <xf numFmtId="0" fontId="54" fillId="4" borderId="77" xfId="42" applyFont="1" applyFill="1" applyBorder="1" applyAlignment="1">
      <alignment horizontal="left" vertical="top" wrapText="1"/>
    </xf>
    <xf numFmtId="0" fontId="54" fillId="4" borderId="17" xfId="42" applyFont="1" applyFill="1" applyBorder="1" applyAlignment="1">
      <alignment horizontal="left" vertical="top" wrapText="1"/>
    </xf>
    <xf numFmtId="15" fontId="54" fillId="4" borderId="1" xfId="42" applyNumberFormat="1" applyFont="1" applyFill="1" applyBorder="1" applyAlignment="1">
      <alignment vertical="top" wrapText="1"/>
    </xf>
    <xf numFmtId="0" fontId="57" fillId="15" borderId="1" xfId="42" applyFont="1" applyFill="1" applyBorder="1" applyAlignment="1">
      <alignment vertical="top" wrapText="1"/>
    </xf>
    <xf numFmtId="0" fontId="54" fillId="4" borderId="1" xfId="42" applyFont="1" applyFill="1" applyBorder="1" applyAlignment="1">
      <alignment horizontal="left" vertical="top" wrapText="1"/>
    </xf>
    <xf numFmtId="0" fontId="54" fillId="0" borderId="74" xfId="46" applyFont="1" applyBorder="1" applyAlignment="1">
      <alignment horizontal="left" vertical="top" wrapText="1"/>
    </xf>
    <xf numFmtId="170" fontId="44" fillId="4" borderId="0" xfId="42" applyNumberFormat="1" applyFont="1" applyFill="1" applyAlignment="1">
      <alignment vertical="top"/>
    </xf>
    <xf numFmtId="0" fontId="54" fillId="4" borderId="0" xfId="42" applyFont="1" applyFill="1" applyAlignment="1">
      <alignment vertical="top"/>
    </xf>
    <xf numFmtId="0" fontId="54" fillId="4" borderId="0" xfId="42" applyFont="1" applyFill="1" applyAlignment="1">
      <alignment vertical="center"/>
    </xf>
  </cellXfs>
  <cellStyles count="47">
    <cellStyle name="Currency 2" xfId="19" xr:uid="{00000000-0005-0000-0000-000000000000}"/>
    <cellStyle name="Currency 2 2" xfId="22" xr:uid="{00000000-0005-0000-0000-000001000000}"/>
    <cellStyle name="Currency 2 2 2" xfId="40" xr:uid="{00000000-0005-0000-0000-000002000000}"/>
    <cellStyle name="Currency 2 3" xfId="38" xr:uid="{00000000-0005-0000-0000-000003000000}"/>
    <cellStyle name="Currency 2 4" xfId="43" xr:uid="{DCAF1C9F-8521-4815-81C2-7771029B6804}"/>
    <cellStyle name="Excel Built-in Normal" xfId="3" xr:uid="{00000000-0005-0000-0000-000004000000}"/>
    <cellStyle name="Millares [0]" xfId="16" builtinId="6"/>
    <cellStyle name="Millares [0] 2" xfId="11" xr:uid="{00000000-0005-0000-0000-000006000000}"/>
    <cellStyle name="Millares [0] 2 2" xfId="30" xr:uid="{00000000-0005-0000-0000-000007000000}"/>
    <cellStyle name="Millares [0] 3" xfId="35" xr:uid="{00000000-0005-0000-0000-000008000000}"/>
    <cellStyle name="Millares 2" xfId="4" xr:uid="{00000000-0005-0000-0000-000009000000}"/>
    <cellStyle name="Millares 2 2" xfId="26" xr:uid="{00000000-0005-0000-0000-00000A000000}"/>
    <cellStyle name="Millares 3" xfId="5" xr:uid="{00000000-0005-0000-0000-00000B000000}"/>
    <cellStyle name="Millares 3 2" xfId="27" xr:uid="{00000000-0005-0000-0000-00000C000000}"/>
    <cellStyle name="Millares 4" xfId="8" xr:uid="{00000000-0005-0000-0000-00000D000000}"/>
    <cellStyle name="Millares 4 2" xfId="29" xr:uid="{00000000-0005-0000-0000-00000E000000}"/>
    <cellStyle name="Millares 5" xfId="20" xr:uid="{00000000-0005-0000-0000-00000F000000}"/>
    <cellStyle name="Millares 6" xfId="44" xr:uid="{BE94171A-C644-49E4-8A8E-11FEC9294375}"/>
    <cellStyle name="Moneda" xfId="24" builtinId="4"/>
    <cellStyle name="Moneda [0] 2" xfId="13" xr:uid="{00000000-0005-0000-0000-000011000000}"/>
    <cellStyle name="Moneda [0] 2 2" xfId="32" xr:uid="{00000000-0005-0000-0000-000012000000}"/>
    <cellStyle name="Moneda 11" xfId="15" xr:uid="{00000000-0005-0000-0000-000013000000}"/>
    <cellStyle name="Moneda 11 2" xfId="34" xr:uid="{00000000-0005-0000-0000-000014000000}"/>
    <cellStyle name="Moneda 2" xfId="14" xr:uid="{00000000-0005-0000-0000-000015000000}"/>
    <cellStyle name="Moneda 2 2" xfId="33" xr:uid="{00000000-0005-0000-0000-000016000000}"/>
    <cellStyle name="Normal" xfId="0" builtinId="0"/>
    <cellStyle name="Normal 2" xfId="2" xr:uid="{00000000-0005-0000-0000-000018000000}"/>
    <cellStyle name="Normal 2 2" xfId="1" xr:uid="{00000000-0005-0000-0000-000019000000}"/>
    <cellStyle name="Normal 2 3" xfId="9" xr:uid="{00000000-0005-0000-0000-00001A000000}"/>
    <cellStyle name="Normal 2 4" xfId="17" xr:uid="{00000000-0005-0000-0000-00001B000000}"/>
    <cellStyle name="Normal 2 4 2" xfId="23" xr:uid="{00000000-0005-0000-0000-00001C000000}"/>
    <cellStyle name="Normal 2 4 2 2" xfId="41" xr:uid="{00000000-0005-0000-0000-00001D000000}"/>
    <cellStyle name="Normal 2 4 3" xfId="36" xr:uid="{00000000-0005-0000-0000-00001E000000}"/>
    <cellStyle name="Normal 2 4 4" xfId="46" xr:uid="{8AF509CB-DB82-402B-BF6F-4F23071DCEAA}"/>
    <cellStyle name="Normal 2 5" xfId="25" xr:uid="{00000000-0005-0000-0000-00001F000000}"/>
    <cellStyle name="Normal 3" xfId="6" xr:uid="{00000000-0005-0000-0000-000020000000}"/>
    <cellStyle name="Normal 3 2" xfId="28" xr:uid="{00000000-0005-0000-0000-000021000000}"/>
    <cellStyle name="Normal 4" xfId="7" xr:uid="{00000000-0005-0000-0000-000022000000}"/>
    <cellStyle name="Normal 5" xfId="10" xr:uid="{00000000-0005-0000-0000-000023000000}"/>
    <cellStyle name="Normal 6" xfId="12" xr:uid="{00000000-0005-0000-0000-000024000000}"/>
    <cellStyle name="Normal 6 2" xfId="31" xr:uid="{00000000-0005-0000-0000-000025000000}"/>
    <cellStyle name="Normal 6 2 2" xfId="45" xr:uid="{0031508D-EA41-4861-B54F-16CC12D547E4}"/>
    <cellStyle name="Normal 7" xfId="18" xr:uid="{00000000-0005-0000-0000-000026000000}"/>
    <cellStyle name="Normal 7 2" xfId="21" xr:uid="{00000000-0005-0000-0000-000027000000}"/>
    <cellStyle name="Normal 7 2 2" xfId="39" xr:uid="{00000000-0005-0000-0000-000028000000}"/>
    <cellStyle name="Normal 7 2 3" xfId="42" xr:uid="{0396D505-7ACC-41A4-890A-5252F7776C51}"/>
    <cellStyle name="Normal 7 3" xfId="37" xr:uid="{00000000-0005-0000-0000-000029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powerPivotData" Target="model/item.data"/><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image" Target="cid:image001.png@01D5965C.18A5E2E0"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26</xdr:col>
      <xdr:colOff>1767113</xdr:colOff>
      <xdr:row>3</xdr:row>
      <xdr:rowOff>199572</xdr:rowOff>
    </xdr:from>
    <xdr:to>
      <xdr:col>26</xdr:col>
      <xdr:colOff>4132483</xdr:colOff>
      <xdr:row>4</xdr:row>
      <xdr:rowOff>25599</xdr:rowOff>
    </xdr:to>
    <xdr:pic>
      <xdr:nvPicPr>
        <xdr:cNvPr id="2" name="Imagen 4">
          <a:extLst>
            <a:ext uri="{FF2B5EF4-FFF2-40B4-BE49-F238E27FC236}">
              <a16:creationId xmlns:a16="http://schemas.microsoft.com/office/drawing/2014/main" id="{461C87BC-49F3-4C41-B08A-A7695AF281CA}"/>
            </a:ext>
          </a:extLst>
        </xdr:cNvPr>
        <xdr:cNvPicPr>
          <a:picLocks noChangeAspect="1"/>
        </xdr:cNvPicPr>
      </xdr:nvPicPr>
      <xdr:blipFill>
        <a:blip xmlns:r="http://schemas.openxmlformats.org/officeDocument/2006/relationships" r:embed="rId1"/>
        <a:stretch>
          <a:fillRect/>
        </a:stretch>
      </xdr:blipFill>
      <xdr:spPr>
        <a:xfrm>
          <a:off x="23017388" y="685347"/>
          <a:ext cx="2365370" cy="588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417926</xdr:colOff>
      <xdr:row>0</xdr:row>
      <xdr:rowOff>23132</xdr:rowOff>
    </xdr:from>
    <xdr:to>
      <xdr:col>1</xdr:col>
      <xdr:colOff>1046576</xdr:colOff>
      <xdr:row>0</xdr:row>
      <xdr:rowOff>1089932</xdr:rowOff>
    </xdr:to>
    <xdr:pic>
      <xdr:nvPicPr>
        <xdr:cNvPr id="2" name="4 Imagen" descr="logomembrete.jpg">
          <a:extLst>
            <a:ext uri="{FF2B5EF4-FFF2-40B4-BE49-F238E27FC236}">
              <a16:creationId xmlns:a16="http://schemas.microsoft.com/office/drawing/2014/main" id="{34B5DD38-2CC5-4A1A-9476-1FB1C8B46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1892" y="23132"/>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385082</xdr:colOff>
      <xdr:row>0</xdr:row>
      <xdr:rowOff>23132</xdr:rowOff>
    </xdr:from>
    <xdr:to>
      <xdr:col>1</xdr:col>
      <xdr:colOff>1013732</xdr:colOff>
      <xdr:row>0</xdr:row>
      <xdr:rowOff>1089932</xdr:rowOff>
    </xdr:to>
    <xdr:pic>
      <xdr:nvPicPr>
        <xdr:cNvPr id="2" name="4 Imagen" descr="logomembrete.jpg">
          <a:extLst>
            <a:ext uri="{FF2B5EF4-FFF2-40B4-BE49-F238E27FC236}">
              <a16:creationId xmlns:a16="http://schemas.microsoft.com/office/drawing/2014/main" id="{D240A1FE-F8D1-4D3F-8B4A-F8C8DD21EB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522" y="23132"/>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607393</xdr:colOff>
      <xdr:row>8</xdr:row>
      <xdr:rowOff>0</xdr:rowOff>
    </xdr:from>
    <xdr:to>
      <xdr:col>27</xdr:col>
      <xdr:colOff>721279</xdr:colOff>
      <xdr:row>8</xdr:row>
      <xdr:rowOff>5567</xdr:rowOff>
    </xdr:to>
    <xdr:pic>
      <xdr:nvPicPr>
        <xdr:cNvPr id="2" name="0 Imagen">
          <a:extLst>
            <a:ext uri="{FF2B5EF4-FFF2-40B4-BE49-F238E27FC236}">
              <a16:creationId xmlns:a16="http://schemas.microsoft.com/office/drawing/2014/main" id="{414E8453-EC26-4042-83FB-815D65B4D1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21713" y="3924300"/>
          <a:ext cx="113886" cy="5567"/>
        </a:xfrm>
        <a:prstGeom prst="rect">
          <a:avLst/>
        </a:prstGeom>
      </xdr:spPr>
    </xdr:pic>
    <xdr:clientData/>
  </xdr:twoCellAnchor>
  <xdr:twoCellAnchor>
    <xdr:from>
      <xdr:col>28</xdr:col>
      <xdr:colOff>62583</xdr:colOff>
      <xdr:row>3</xdr:row>
      <xdr:rowOff>372717</xdr:rowOff>
    </xdr:from>
    <xdr:to>
      <xdr:col>28</xdr:col>
      <xdr:colOff>2854463</xdr:colOff>
      <xdr:row>3</xdr:row>
      <xdr:rowOff>1220304</xdr:rowOff>
    </xdr:to>
    <xdr:pic>
      <xdr:nvPicPr>
        <xdr:cNvPr id="3" name="18 Imagen" descr="logo calidad MADS 2">
          <a:extLst>
            <a:ext uri="{FF2B5EF4-FFF2-40B4-BE49-F238E27FC236}">
              <a16:creationId xmlns:a16="http://schemas.microsoft.com/office/drawing/2014/main" id="{174ECBCC-AB09-4402-B348-DF78CFB0A3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83883" y="906117"/>
          <a:ext cx="2791880" cy="847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303696</xdr:colOff>
      <xdr:row>3</xdr:row>
      <xdr:rowOff>317500</xdr:rowOff>
    </xdr:from>
    <xdr:to>
      <xdr:col>1</xdr:col>
      <xdr:colOff>3524250</xdr:colOff>
      <xdr:row>3</xdr:row>
      <xdr:rowOff>1347107</xdr:rowOff>
    </xdr:to>
    <xdr:pic>
      <xdr:nvPicPr>
        <xdr:cNvPr id="4" name="Imagen 3" descr="cid:image001.png@01D5965C.18A5E2E0">
          <a:extLst>
            <a:ext uri="{FF2B5EF4-FFF2-40B4-BE49-F238E27FC236}">
              <a16:creationId xmlns:a16="http://schemas.microsoft.com/office/drawing/2014/main" id="{0D7DABAC-35D6-47CC-9B1C-B79D88FE35A9}"/>
            </a:ext>
          </a:extLst>
        </xdr:cNvPr>
        <xdr:cNvPicPr/>
      </xdr:nvPicPr>
      <xdr:blipFill rotWithShape="1">
        <a:blip xmlns:r="http://schemas.openxmlformats.org/officeDocument/2006/relationships" r:embed="rId3" r:link="rId4">
          <a:extLst>
            <a:ext uri="{28A0092B-C50C-407E-A947-70E740481C1C}">
              <a14:useLocalDpi xmlns:a14="http://schemas.microsoft.com/office/drawing/2010/main" val="0"/>
            </a:ext>
          </a:extLst>
        </a:blip>
        <a:srcRect r="41243"/>
        <a:stretch>
          <a:fillRect/>
        </a:stretch>
      </xdr:blipFill>
      <xdr:spPr bwMode="auto">
        <a:xfrm>
          <a:off x="448476" y="850900"/>
          <a:ext cx="3220554" cy="1029607"/>
        </a:xfrm>
        <a:prstGeom prst="rect">
          <a:avLst/>
        </a:prstGeom>
        <a:noFill/>
        <a:ln>
          <a:noFill/>
        </a:ln>
      </xdr:spPr>
    </xdr:pic>
    <xdr:clientData/>
  </xdr:twoCellAnchor>
  <xdr:twoCellAnchor editAs="oneCell">
    <xdr:from>
      <xdr:col>24</xdr:col>
      <xdr:colOff>1787269</xdr:colOff>
      <xdr:row>3</xdr:row>
      <xdr:rowOff>126605</xdr:rowOff>
    </xdr:from>
    <xdr:to>
      <xdr:col>25</xdr:col>
      <xdr:colOff>707571</xdr:colOff>
      <xdr:row>3</xdr:row>
      <xdr:rowOff>1478872</xdr:rowOff>
    </xdr:to>
    <xdr:pic>
      <xdr:nvPicPr>
        <xdr:cNvPr id="5" name="4 Imagen" descr="logomembrete.jpg">
          <a:extLst>
            <a:ext uri="{FF2B5EF4-FFF2-40B4-BE49-F238E27FC236}">
              <a16:creationId xmlns:a16="http://schemas.microsoft.com/office/drawing/2014/main" id="{129ACB36-AC17-4651-A65F-99E32D8C7F0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183669" y="660005"/>
          <a:ext cx="726242" cy="1352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27</xdr:col>
      <xdr:colOff>607393</xdr:colOff>
      <xdr:row>65</xdr:row>
      <xdr:rowOff>0</xdr:rowOff>
    </xdr:from>
    <xdr:ext cx="113886" cy="5567"/>
    <xdr:pic>
      <xdr:nvPicPr>
        <xdr:cNvPr id="6" name="0 Imagen">
          <a:extLst>
            <a:ext uri="{FF2B5EF4-FFF2-40B4-BE49-F238E27FC236}">
              <a16:creationId xmlns:a16="http://schemas.microsoft.com/office/drawing/2014/main" id="{6984A554-6AEB-4674-9C8F-72F2C6747A1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21713" y="74378820"/>
          <a:ext cx="113886" cy="556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385082</xdr:colOff>
      <xdr:row>0</xdr:row>
      <xdr:rowOff>23132</xdr:rowOff>
    </xdr:from>
    <xdr:to>
      <xdr:col>11</xdr:col>
      <xdr:colOff>628650</xdr:colOff>
      <xdr:row>0</xdr:row>
      <xdr:rowOff>1089932</xdr:rowOff>
    </xdr:to>
    <xdr:pic>
      <xdr:nvPicPr>
        <xdr:cNvPr id="2" name="4 Imagen" descr="logomembrete.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132"/>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74544</xdr:colOff>
      <xdr:row>0</xdr:row>
      <xdr:rowOff>273327</xdr:rowOff>
    </xdr:from>
    <xdr:to>
      <xdr:col>20</xdr:col>
      <xdr:colOff>1244</xdr:colOff>
      <xdr:row>0</xdr:row>
      <xdr:rowOff>922120</xdr:rowOff>
    </xdr:to>
    <xdr:pic>
      <xdr:nvPicPr>
        <xdr:cNvPr id="5" name="Imagen 4" descr="http://www.minambiente.gov.co/images/recursos-rediseno/escudo-ministerio.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19761" y="273327"/>
          <a:ext cx="3302692" cy="648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zambrano\Downloads\ANEXO%201%20F-A-GIP-32%20POA%20SINCHI%20Segundo%20Trimestre%202023%20SINCHI%20(1).xlsx" TargetMode="External"/><Relationship Id="rId1" Type="http://schemas.openxmlformats.org/officeDocument/2006/relationships/externalLinkPath" Target="file:///C:\Users\yzambrano\Downloads\ANEXO%201%20F-A-GIP-32%20POA%20SINCHI%20Segundo%20Trimestre%202023%20SINCH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rategias y Metas PND "/>
      <sheetName val="Avances a 30 jun 2023"/>
      <sheetName val="Hoja1"/>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15573-4A00-4B6D-A414-BFC02318CD97}">
  <dimension ref="A4:AK93"/>
  <sheetViews>
    <sheetView tabSelected="1" zoomScaleNormal="100" zoomScaleSheetLayoutView="30" workbookViewId="0">
      <selection activeCell="AA59" sqref="AA59"/>
    </sheetView>
  </sheetViews>
  <sheetFormatPr baseColWidth="10" defaultColWidth="9.375" defaultRowHeight="12.75" x14ac:dyDescent="0.25"/>
  <cols>
    <col min="1" max="1" width="1.875" style="676" customWidth="1"/>
    <col min="2" max="2" width="32.75" style="676" customWidth="1"/>
    <col min="3" max="3" width="21.125" style="676" customWidth="1"/>
    <col min="4" max="4" width="25" style="676" customWidth="1"/>
    <col min="5" max="5" width="27.875" style="676" customWidth="1"/>
    <col min="6" max="6" width="25" style="676" customWidth="1"/>
    <col min="7" max="9" width="16.625" style="676" customWidth="1"/>
    <col min="10" max="10" width="25" style="676" customWidth="1"/>
    <col min="11" max="11" width="5.375" style="676" customWidth="1"/>
    <col min="12" max="12" width="14.75" style="676" customWidth="1"/>
    <col min="13" max="13" width="50.25" style="676" customWidth="1"/>
    <col min="14" max="17" width="16.625" style="676" hidden="1" customWidth="1"/>
    <col min="18" max="18" width="21.25" style="676" hidden="1" customWidth="1"/>
    <col min="19" max="23" width="19.375" style="676" hidden="1" customWidth="1"/>
    <col min="24" max="24" width="21.875" style="676" hidden="1" customWidth="1"/>
    <col min="25" max="25" width="21.5" style="676" hidden="1" customWidth="1"/>
    <col min="26" max="26" width="26.5" style="676" hidden="1" customWidth="1"/>
    <col min="27" max="27" width="76" style="676" customWidth="1"/>
    <col min="28" max="28" width="32.5" style="676" customWidth="1"/>
    <col min="29" max="29" width="49.25" style="676" customWidth="1"/>
    <col min="30" max="30" width="43.875" style="676" customWidth="1"/>
    <col min="31" max="16384" width="9.375" style="676"/>
  </cols>
  <sheetData>
    <row r="4" spans="1:30" ht="60" customHeight="1" x14ac:dyDescent="0.25">
      <c r="B4" s="677" t="s">
        <v>364</v>
      </c>
      <c r="C4" s="678" t="s">
        <v>427</v>
      </c>
      <c r="D4" s="678"/>
      <c r="E4" s="678"/>
      <c r="F4" s="678"/>
      <c r="G4" s="678"/>
      <c r="H4" s="678"/>
      <c r="I4" s="678"/>
      <c r="J4" s="678"/>
      <c r="K4" s="678"/>
      <c r="L4" s="678"/>
      <c r="M4" s="678"/>
      <c r="N4" s="678"/>
      <c r="O4" s="678"/>
      <c r="P4" s="678"/>
      <c r="Q4" s="678"/>
      <c r="R4" s="678"/>
      <c r="S4" s="678"/>
      <c r="T4" s="678"/>
      <c r="U4" s="678"/>
      <c r="V4" s="678"/>
      <c r="W4" s="678"/>
      <c r="X4" s="678"/>
      <c r="Y4" s="678"/>
      <c r="Z4" s="679"/>
      <c r="AA4" s="680"/>
      <c r="AB4" s="680"/>
      <c r="AC4" s="680"/>
      <c r="AD4" s="681"/>
    </row>
    <row r="5" spans="1:30" ht="17.25" customHeight="1" thickBot="1" x14ac:dyDescent="0.3">
      <c r="B5" s="677"/>
      <c r="C5" s="682" t="s">
        <v>365</v>
      </c>
      <c r="D5" s="683"/>
      <c r="E5" s="683"/>
      <c r="F5" s="683"/>
      <c r="G5" s="683"/>
      <c r="H5" s="683"/>
      <c r="I5" s="683"/>
      <c r="J5" s="683"/>
      <c r="K5" s="683"/>
      <c r="L5" s="683"/>
      <c r="M5" s="683"/>
      <c r="N5" s="683"/>
      <c r="O5" s="683"/>
      <c r="P5" s="683"/>
      <c r="Q5" s="683"/>
      <c r="R5" s="683"/>
      <c r="S5" s="683"/>
      <c r="T5" s="683"/>
      <c r="U5" s="683"/>
      <c r="V5" s="683"/>
      <c r="W5" s="683"/>
      <c r="X5" s="683"/>
      <c r="Y5" s="683"/>
      <c r="Z5" s="684"/>
      <c r="AA5" s="685"/>
      <c r="AB5" s="685"/>
      <c r="AC5" s="685"/>
      <c r="AD5" s="686"/>
    </row>
    <row r="6" spans="1:30" ht="17.25" customHeight="1" x14ac:dyDescent="0.25">
      <c r="A6" s="687"/>
      <c r="B6" s="688" t="s">
        <v>366</v>
      </c>
      <c r="C6" s="689" t="s">
        <v>367</v>
      </c>
      <c r="D6" s="690"/>
      <c r="E6" s="690"/>
      <c r="F6" s="690"/>
      <c r="G6" s="690"/>
      <c r="H6" s="690"/>
      <c r="I6" s="690"/>
      <c r="J6" s="690"/>
      <c r="K6" s="690"/>
      <c r="L6" s="690"/>
      <c r="M6" s="690"/>
      <c r="N6" s="690"/>
      <c r="O6" s="690"/>
      <c r="P6" s="690"/>
      <c r="Q6" s="690"/>
      <c r="R6" s="690"/>
      <c r="S6" s="690"/>
      <c r="T6" s="690"/>
      <c r="U6" s="690"/>
      <c r="V6" s="690"/>
      <c r="W6" s="690"/>
      <c r="X6" s="690"/>
      <c r="Y6" s="690"/>
      <c r="Z6" s="691" t="s">
        <v>368</v>
      </c>
      <c r="AA6" s="691"/>
      <c r="AB6" s="691"/>
      <c r="AC6" s="691"/>
      <c r="AD6" s="692"/>
    </row>
    <row r="7" spans="1:30" ht="5.0999999999999996" customHeight="1" x14ac:dyDescent="0.25">
      <c r="A7" s="693"/>
      <c r="B7" s="694"/>
      <c r="C7" s="694"/>
      <c r="D7" s="694"/>
      <c r="E7" s="694"/>
      <c r="F7" s="694"/>
      <c r="G7" s="694"/>
      <c r="H7" s="694"/>
      <c r="I7" s="694"/>
      <c r="J7" s="694"/>
      <c r="K7" s="694"/>
      <c r="L7" s="694"/>
      <c r="M7" s="694"/>
      <c r="N7" s="694"/>
      <c r="O7" s="694"/>
      <c r="P7" s="694"/>
      <c r="Q7" s="694"/>
      <c r="R7" s="694"/>
      <c r="S7" s="694"/>
      <c r="T7" s="694"/>
      <c r="U7" s="694"/>
      <c r="V7" s="694"/>
      <c r="W7" s="694"/>
      <c r="X7" s="694"/>
      <c r="Y7" s="694"/>
      <c r="Z7" s="694"/>
      <c r="AA7" s="694"/>
      <c r="AB7" s="694"/>
      <c r="AC7" s="694"/>
      <c r="AD7" s="694"/>
    </row>
    <row r="8" spans="1:30" ht="40.5" customHeight="1" x14ac:dyDescent="0.25">
      <c r="B8" s="695" t="s">
        <v>62</v>
      </c>
      <c r="C8" s="696" t="s">
        <v>63</v>
      </c>
      <c r="D8" s="696"/>
      <c r="E8" s="696"/>
      <c r="F8" s="696"/>
      <c r="G8" s="696"/>
      <c r="H8" s="696"/>
      <c r="I8" s="696"/>
      <c r="J8" s="696"/>
      <c r="K8" s="696"/>
      <c r="L8" s="696"/>
      <c r="M8" s="696"/>
      <c r="N8" s="696"/>
      <c r="O8" s="696"/>
      <c r="P8" s="696"/>
      <c r="Q8" s="696"/>
      <c r="R8" s="696"/>
      <c r="S8" s="696"/>
      <c r="T8" s="696"/>
      <c r="U8" s="696"/>
      <c r="V8" s="696"/>
      <c r="W8" s="696"/>
      <c r="X8" s="696"/>
      <c r="Y8" s="696"/>
      <c r="Z8" s="697" t="s">
        <v>64</v>
      </c>
      <c r="AA8" s="698">
        <v>2023</v>
      </c>
      <c r="AB8" s="699"/>
      <c r="AC8" s="698"/>
      <c r="AD8" s="700"/>
    </row>
    <row r="9" spans="1:30" ht="40.5" customHeight="1" x14ac:dyDescent="0.25">
      <c r="B9" s="701" t="s">
        <v>65</v>
      </c>
      <c r="C9" s="696" t="s">
        <v>369</v>
      </c>
      <c r="D9" s="696"/>
      <c r="E9" s="696"/>
      <c r="F9" s="696"/>
      <c r="G9" s="696"/>
      <c r="H9" s="696"/>
      <c r="I9" s="696"/>
      <c r="J9" s="696"/>
      <c r="K9" s="696"/>
      <c r="L9" s="696"/>
      <c r="M9" s="696"/>
      <c r="N9" s="696"/>
      <c r="O9" s="696"/>
      <c r="P9" s="696"/>
      <c r="Q9" s="696"/>
      <c r="R9" s="696"/>
      <c r="S9" s="696"/>
      <c r="T9" s="696"/>
      <c r="U9" s="696"/>
      <c r="V9" s="696"/>
      <c r="W9" s="696"/>
      <c r="X9" s="696"/>
      <c r="Y9" s="696"/>
      <c r="Z9" s="697" t="s">
        <v>66</v>
      </c>
      <c r="AA9" s="698" t="s">
        <v>652</v>
      </c>
      <c r="AB9" s="699"/>
      <c r="AC9" s="698" t="s">
        <v>67</v>
      </c>
      <c r="AD9" s="702">
        <v>8200000000</v>
      </c>
    </row>
    <row r="10" spans="1:30" ht="37.5" customHeight="1" x14ac:dyDescent="0.25">
      <c r="B10" s="695" t="s">
        <v>68</v>
      </c>
      <c r="C10" s="703" t="s">
        <v>69</v>
      </c>
      <c r="D10" s="704"/>
      <c r="E10" s="704"/>
      <c r="F10" s="704"/>
      <c r="G10" s="704"/>
      <c r="H10" s="704"/>
      <c r="I10" s="704"/>
      <c r="J10" s="704"/>
      <c r="K10" s="704"/>
      <c r="L10" s="704"/>
      <c r="M10" s="704"/>
      <c r="N10" s="704"/>
      <c r="O10" s="704"/>
      <c r="P10" s="704"/>
      <c r="Q10" s="704"/>
      <c r="R10" s="704"/>
      <c r="S10" s="704"/>
      <c r="T10" s="704"/>
      <c r="U10" s="704"/>
      <c r="V10" s="704"/>
      <c r="W10" s="704"/>
      <c r="X10" s="704"/>
      <c r="Y10" s="705"/>
      <c r="Z10" s="697" t="s">
        <v>70</v>
      </c>
      <c r="AA10" s="698">
        <v>2023</v>
      </c>
      <c r="AB10" s="697"/>
      <c r="AC10" s="697"/>
      <c r="AD10" s="706"/>
    </row>
    <row r="11" spans="1:30" ht="67.5" customHeight="1" x14ac:dyDescent="0.25">
      <c r="B11" s="707"/>
      <c r="C11" s="708" t="s">
        <v>653</v>
      </c>
      <c r="D11" s="708"/>
      <c r="E11" s="708"/>
      <c r="F11" s="708"/>
      <c r="G11" s="708" t="s">
        <v>654</v>
      </c>
      <c r="H11" s="709"/>
      <c r="I11" s="709"/>
      <c r="J11" s="709"/>
      <c r="K11" s="709"/>
      <c r="L11" s="709"/>
      <c r="M11" s="709"/>
      <c r="N11" s="708" t="s">
        <v>370</v>
      </c>
      <c r="O11" s="710"/>
      <c r="P11" s="710"/>
      <c r="Q11" s="710"/>
      <c r="R11" s="708" t="s">
        <v>655</v>
      </c>
      <c r="S11" s="708"/>
      <c r="T11" s="710"/>
      <c r="U11" s="710"/>
      <c r="V11" s="710"/>
      <c r="W11" s="710"/>
      <c r="X11" s="708" t="s">
        <v>656</v>
      </c>
      <c r="Y11" s="708"/>
      <c r="Z11" s="708" t="s">
        <v>657</v>
      </c>
      <c r="AA11" s="708"/>
      <c r="AB11" s="710"/>
      <c r="AC11" s="707" t="s">
        <v>658</v>
      </c>
      <c r="AD11" s="708" t="s">
        <v>78</v>
      </c>
    </row>
    <row r="12" spans="1:30" ht="48" customHeight="1" x14ac:dyDescent="0.25">
      <c r="B12" s="711" t="s">
        <v>79</v>
      </c>
      <c r="C12" s="708" t="s">
        <v>80</v>
      </c>
      <c r="D12" s="708" t="s">
        <v>81</v>
      </c>
      <c r="E12" s="708" t="s">
        <v>82</v>
      </c>
      <c r="F12" s="708" t="s">
        <v>83</v>
      </c>
      <c r="G12" s="708" t="s">
        <v>371</v>
      </c>
      <c r="H12" s="708" t="s">
        <v>372</v>
      </c>
      <c r="I12" s="711" t="s">
        <v>33</v>
      </c>
      <c r="J12" s="708" t="s">
        <v>88</v>
      </c>
      <c r="K12" s="708" t="s">
        <v>84</v>
      </c>
      <c r="L12" s="708" t="s">
        <v>373</v>
      </c>
      <c r="M12" s="711" t="s">
        <v>374</v>
      </c>
      <c r="N12" s="708" t="s">
        <v>375</v>
      </c>
      <c r="O12" s="708" t="s">
        <v>376</v>
      </c>
      <c r="P12" s="708" t="s">
        <v>377</v>
      </c>
      <c r="Q12" s="708" t="s">
        <v>378</v>
      </c>
      <c r="R12" s="711" t="s">
        <v>93</v>
      </c>
      <c r="S12" s="711"/>
      <c r="T12" s="708" t="s">
        <v>379</v>
      </c>
      <c r="U12" s="710"/>
      <c r="V12" s="710"/>
      <c r="W12" s="710"/>
      <c r="X12" s="711" t="s">
        <v>94</v>
      </c>
      <c r="Y12" s="711"/>
      <c r="Z12" s="708" t="s">
        <v>380</v>
      </c>
      <c r="AA12" s="708" t="s">
        <v>659</v>
      </c>
      <c r="AB12" s="708" t="s">
        <v>430</v>
      </c>
      <c r="AC12" s="708" t="s">
        <v>98</v>
      </c>
      <c r="AD12" s="708"/>
    </row>
    <row r="13" spans="1:30" ht="60" customHeight="1" thickBot="1" x14ac:dyDescent="0.3">
      <c r="B13" s="711"/>
      <c r="C13" s="708"/>
      <c r="D13" s="708"/>
      <c r="E13" s="708"/>
      <c r="F13" s="708"/>
      <c r="G13" s="708"/>
      <c r="H13" s="708"/>
      <c r="I13" s="711"/>
      <c r="J13" s="711"/>
      <c r="K13" s="708"/>
      <c r="L13" s="708"/>
      <c r="M13" s="711"/>
      <c r="N13" s="708"/>
      <c r="O13" s="708"/>
      <c r="P13" s="708"/>
      <c r="Q13" s="708"/>
      <c r="R13" s="707" t="s">
        <v>381</v>
      </c>
      <c r="S13" s="707" t="s">
        <v>100</v>
      </c>
      <c r="T13" s="707" t="s">
        <v>382</v>
      </c>
      <c r="U13" s="707" t="s">
        <v>383</v>
      </c>
      <c r="V13" s="707" t="s">
        <v>384</v>
      </c>
      <c r="W13" s="707" t="s">
        <v>385</v>
      </c>
      <c r="X13" s="707" t="s">
        <v>101</v>
      </c>
      <c r="Y13" s="707" t="s">
        <v>102</v>
      </c>
      <c r="Z13" s="708"/>
      <c r="AA13" s="708"/>
      <c r="AB13" s="708"/>
      <c r="AC13" s="708"/>
      <c r="AD13" s="708"/>
    </row>
    <row r="14" spans="1:30" s="712" customFormat="1" ht="245.45" customHeight="1" x14ac:dyDescent="0.25">
      <c r="B14" s="713" t="s">
        <v>386</v>
      </c>
      <c r="C14" s="713" t="s">
        <v>660</v>
      </c>
      <c r="D14" s="713" t="s">
        <v>387</v>
      </c>
      <c r="E14" s="713" t="s">
        <v>661</v>
      </c>
      <c r="F14" s="713" t="s">
        <v>262</v>
      </c>
      <c r="G14" s="713" t="s">
        <v>109</v>
      </c>
      <c r="H14" s="713" t="s">
        <v>110</v>
      </c>
      <c r="I14" s="713">
        <v>1</v>
      </c>
      <c r="J14" s="713" t="s">
        <v>388</v>
      </c>
      <c r="K14" s="714" t="s">
        <v>389</v>
      </c>
      <c r="L14" s="715">
        <v>0.15</v>
      </c>
      <c r="M14" s="716" t="s">
        <v>108</v>
      </c>
      <c r="N14" s="717">
        <v>0.2</v>
      </c>
      <c r="O14" s="717">
        <v>0.5</v>
      </c>
      <c r="P14" s="717">
        <v>0.9</v>
      </c>
      <c r="Q14" s="717">
        <v>1</v>
      </c>
      <c r="R14" s="718">
        <v>2007932974</v>
      </c>
      <c r="S14" s="719">
        <f>SUM(R14:R22)</f>
        <v>3799801685</v>
      </c>
      <c r="T14" s="720">
        <f>ROUND($R14*N14,0)</f>
        <v>401586595</v>
      </c>
      <c r="U14" s="720">
        <f t="shared" ref="T14:W22" si="0">ROUND($R14*O14,0)</f>
        <v>1003966487</v>
      </c>
      <c r="V14" s="720">
        <f t="shared" si="0"/>
        <v>1807139677</v>
      </c>
      <c r="W14" s="720">
        <f>ROUND($R14*Q14,0)</f>
        <v>2007932974</v>
      </c>
      <c r="X14" s="721">
        <v>749079602</v>
      </c>
      <c r="Y14" s="721">
        <v>573932891</v>
      </c>
      <c r="Z14" s="722">
        <v>0.59</v>
      </c>
      <c r="AA14" s="723" t="s">
        <v>662</v>
      </c>
      <c r="AB14" s="722">
        <f>L14*Z14</f>
        <v>8.8499999999999995E-2</v>
      </c>
      <c r="AC14" s="724"/>
      <c r="AD14" s="724"/>
    </row>
    <row r="15" spans="1:30" s="712" customFormat="1" ht="50.25" customHeight="1" x14ac:dyDescent="0.25">
      <c r="B15" s="725"/>
      <c r="C15" s="725"/>
      <c r="D15" s="725"/>
      <c r="E15" s="725"/>
      <c r="F15" s="725"/>
      <c r="G15" s="725"/>
      <c r="H15" s="725"/>
      <c r="I15" s="725"/>
      <c r="J15" s="725"/>
      <c r="K15" s="714" t="s">
        <v>390</v>
      </c>
      <c r="L15" s="715">
        <v>0.1</v>
      </c>
      <c r="M15" s="716" t="s">
        <v>120</v>
      </c>
      <c r="N15" s="717">
        <v>0.2</v>
      </c>
      <c r="O15" s="717">
        <v>0.5</v>
      </c>
      <c r="P15" s="717">
        <v>0.9</v>
      </c>
      <c r="Q15" s="717">
        <v>1</v>
      </c>
      <c r="R15" s="718">
        <v>156920000</v>
      </c>
      <c r="S15" s="726"/>
      <c r="T15" s="720">
        <f t="shared" si="0"/>
        <v>31384000</v>
      </c>
      <c r="U15" s="720">
        <f t="shared" si="0"/>
        <v>78460000</v>
      </c>
      <c r="V15" s="720">
        <f t="shared" si="0"/>
        <v>141228000</v>
      </c>
      <c r="W15" s="720">
        <f t="shared" si="0"/>
        <v>156920000</v>
      </c>
      <c r="X15" s="721">
        <v>83492165</v>
      </c>
      <c r="Y15" s="721">
        <v>38185123</v>
      </c>
      <c r="Z15" s="722">
        <v>0.59</v>
      </c>
      <c r="AA15" s="727" t="s">
        <v>663</v>
      </c>
      <c r="AB15" s="722">
        <f t="shared" ref="AB15:AB22" si="1">L15*Z15</f>
        <v>5.8999999999999997E-2</v>
      </c>
      <c r="AC15" s="724"/>
      <c r="AD15" s="724"/>
    </row>
    <row r="16" spans="1:30" s="712" customFormat="1" ht="51.75" customHeight="1" x14ac:dyDescent="0.25">
      <c r="B16" s="725"/>
      <c r="C16" s="725"/>
      <c r="D16" s="725"/>
      <c r="E16" s="725"/>
      <c r="F16" s="725"/>
      <c r="G16" s="725"/>
      <c r="H16" s="725"/>
      <c r="I16" s="725"/>
      <c r="J16" s="725"/>
      <c r="K16" s="714" t="s">
        <v>391</v>
      </c>
      <c r="L16" s="715">
        <v>0.15</v>
      </c>
      <c r="M16" s="716" t="s">
        <v>123</v>
      </c>
      <c r="N16" s="717">
        <v>0.2</v>
      </c>
      <c r="O16" s="717">
        <v>0.5</v>
      </c>
      <c r="P16" s="717">
        <v>0.9</v>
      </c>
      <c r="Q16" s="717">
        <v>1</v>
      </c>
      <c r="R16" s="718">
        <v>300250000</v>
      </c>
      <c r="S16" s="726"/>
      <c r="T16" s="720">
        <f t="shared" si="0"/>
        <v>60050000</v>
      </c>
      <c r="U16" s="720">
        <f t="shared" si="0"/>
        <v>150125000</v>
      </c>
      <c r="V16" s="720">
        <f t="shared" si="0"/>
        <v>270225000</v>
      </c>
      <c r="W16" s="720">
        <f t="shared" si="0"/>
        <v>300250000</v>
      </c>
      <c r="X16" s="721">
        <v>137757492</v>
      </c>
      <c r="Y16" s="721">
        <v>119062488</v>
      </c>
      <c r="Z16" s="722">
        <v>0.59</v>
      </c>
      <c r="AA16" s="727" t="s">
        <v>664</v>
      </c>
      <c r="AB16" s="722">
        <f t="shared" si="1"/>
        <v>8.8499999999999995E-2</v>
      </c>
      <c r="AC16" s="724"/>
      <c r="AD16" s="724"/>
    </row>
    <row r="17" spans="2:30" s="712" customFormat="1" ht="94.5" customHeight="1" x14ac:dyDescent="0.25">
      <c r="B17" s="725"/>
      <c r="C17" s="725"/>
      <c r="D17" s="725"/>
      <c r="E17" s="725"/>
      <c r="F17" s="725"/>
      <c r="G17" s="725"/>
      <c r="H17" s="725"/>
      <c r="I17" s="725"/>
      <c r="J17" s="725"/>
      <c r="K17" s="714" t="s">
        <v>392</v>
      </c>
      <c r="L17" s="715">
        <v>0.1</v>
      </c>
      <c r="M17" s="728" t="s">
        <v>127</v>
      </c>
      <c r="N17" s="717">
        <v>0.2</v>
      </c>
      <c r="O17" s="717">
        <v>0.5</v>
      </c>
      <c r="P17" s="717">
        <v>0.9</v>
      </c>
      <c r="Q17" s="717">
        <v>1</v>
      </c>
      <c r="R17" s="718">
        <v>247104599</v>
      </c>
      <c r="S17" s="726"/>
      <c r="T17" s="720">
        <f t="shared" si="0"/>
        <v>49420920</v>
      </c>
      <c r="U17" s="720">
        <f t="shared" si="0"/>
        <v>123552300</v>
      </c>
      <c r="V17" s="720">
        <f t="shared" si="0"/>
        <v>222394139</v>
      </c>
      <c r="W17" s="720">
        <f t="shared" si="0"/>
        <v>247104599</v>
      </c>
      <c r="X17" s="721">
        <v>104531876</v>
      </c>
      <c r="Y17" s="721">
        <v>86257630</v>
      </c>
      <c r="Z17" s="722">
        <v>0.59</v>
      </c>
      <c r="AA17" s="729" t="s">
        <v>665</v>
      </c>
      <c r="AB17" s="722">
        <f t="shared" si="1"/>
        <v>5.8999999999999997E-2</v>
      </c>
      <c r="AC17" s="724"/>
      <c r="AD17" s="724"/>
    </row>
    <row r="18" spans="2:30" s="712" customFormat="1" ht="31.5" customHeight="1" x14ac:dyDescent="0.25">
      <c r="B18" s="725"/>
      <c r="C18" s="725"/>
      <c r="D18" s="725"/>
      <c r="E18" s="725"/>
      <c r="F18" s="725"/>
      <c r="G18" s="725"/>
      <c r="H18" s="725"/>
      <c r="I18" s="725"/>
      <c r="J18" s="725"/>
      <c r="K18" s="714" t="s">
        <v>393</v>
      </c>
      <c r="L18" s="715">
        <v>0.1</v>
      </c>
      <c r="M18" s="728" t="s">
        <v>130</v>
      </c>
      <c r="N18" s="717">
        <v>0.2</v>
      </c>
      <c r="O18" s="717">
        <v>0.5</v>
      </c>
      <c r="P18" s="717">
        <v>0.9</v>
      </c>
      <c r="Q18" s="717">
        <v>1</v>
      </c>
      <c r="R18" s="718">
        <v>124197551</v>
      </c>
      <c r="S18" s="726"/>
      <c r="T18" s="720">
        <f t="shared" si="0"/>
        <v>24839510</v>
      </c>
      <c r="U18" s="720">
        <f t="shared" si="0"/>
        <v>62098776</v>
      </c>
      <c r="V18" s="720">
        <f t="shared" si="0"/>
        <v>111777796</v>
      </c>
      <c r="W18" s="720">
        <f t="shared" si="0"/>
        <v>124197551</v>
      </c>
      <c r="X18" s="721">
        <v>55872834</v>
      </c>
      <c r="Y18" s="721">
        <v>44267251</v>
      </c>
      <c r="Z18" s="722">
        <v>0.59</v>
      </c>
      <c r="AA18" s="729" t="s">
        <v>666</v>
      </c>
      <c r="AB18" s="722">
        <f t="shared" si="1"/>
        <v>5.8999999999999997E-2</v>
      </c>
      <c r="AC18" s="724"/>
      <c r="AD18" s="724"/>
    </row>
    <row r="19" spans="2:30" s="712" customFormat="1" ht="51.6" customHeight="1" x14ac:dyDescent="0.25">
      <c r="B19" s="725"/>
      <c r="C19" s="725"/>
      <c r="D19" s="725"/>
      <c r="E19" s="725"/>
      <c r="F19" s="725"/>
      <c r="G19" s="725"/>
      <c r="H19" s="725"/>
      <c r="I19" s="725"/>
      <c r="J19" s="725"/>
      <c r="K19" s="714" t="s">
        <v>394</v>
      </c>
      <c r="L19" s="715">
        <v>0.1</v>
      </c>
      <c r="M19" s="728" t="s">
        <v>133</v>
      </c>
      <c r="N19" s="717">
        <v>0.2</v>
      </c>
      <c r="O19" s="717">
        <v>0.5</v>
      </c>
      <c r="P19" s="717">
        <v>0.9</v>
      </c>
      <c r="Q19" s="717">
        <v>1</v>
      </c>
      <c r="R19" s="718">
        <v>243232500</v>
      </c>
      <c r="S19" s="726"/>
      <c r="T19" s="720">
        <f t="shared" si="0"/>
        <v>48646500</v>
      </c>
      <c r="U19" s="720">
        <f t="shared" si="0"/>
        <v>121616250</v>
      </c>
      <c r="V19" s="720">
        <f t="shared" si="0"/>
        <v>218909250</v>
      </c>
      <c r="W19" s="720">
        <f t="shared" si="0"/>
        <v>243232500</v>
      </c>
      <c r="X19" s="721">
        <v>48197133</v>
      </c>
      <c r="Y19" s="721">
        <v>32870970</v>
      </c>
      <c r="Z19" s="722">
        <v>0.59</v>
      </c>
      <c r="AA19" s="729" t="s">
        <v>667</v>
      </c>
      <c r="AB19" s="722">
        <f t="shared" si="1"/>
        <v>5.8999999999999997E-2</v>
      </c>
      <c r="AC19" s="724"/>
      <c r="AD19" s="724"/>
    </row>
    <row r="20" spans="2:30" s="712" customFormat="1" ht="39" customHeight="1" x14ac:dyDescent="0.25">
      <c r="B20" s="725"/>
      <c r="C20" s="713" t="s">
        <v>138</v>
      </c>
      <c r="D20" s="725"/>
      <c r="E20" s="730" t="s">
        <v>140</v>
      </c>
      <c r="F20" s="730" t="s">
        <v>261</v>
      </c>
      <c r="G20" s="713" t="s">
        <v>143</v>
      </c>
      <c r="H20" s="713" t="s">
        <v>144</v>
      </c>
      <c r="I20" s="713">
        <v>1</v>
      </c>
      <c r="J20" s="713" t="s">
        <v>452</v>
      </c>
      <c r="K20" s="714" t="s">
        <v>395</v>
      </c>
      <c r="L20" s="715">
        <v>0.1</v>
      </c>
      <c r="M20" s="728" t="s">
        <v>142</v>
      </c>
      <c r="N20" s="717">
        <v>0.2</v>
      </c>
      <c r="O20" s="717">
        <v>0.5</v>
      </c>
      <c r="P20" s="717">
        <v>0.9</v>
      </c>
      <c r="Q20" s="717">
        <v>1</v>
      </c>
      <c r="R20" s="718">
        <v>107598025</v>
      </c>
      <c r="S20" s="726"/>
      <c r="T20" s="720">
        <f t="shared" si="0"/>
        <v>21519605</v>
      </c>
      <c r="U20" s="720">
        <f t="shared" si="0"/>
        <v>53799013</v>
      </c>
      <c r="V20" s="720">
        <f t="shared" si="0"/>
        <v>96838223</v>
      </c>
      <c r="W20" s="720">
        <f t="shared" si="0"/>
        <v>107598025</v>
      </c>
      <c r="X20" s="721">
        <v>35718277</v>
      </c>
      <c r="Y20" s="721">
        <v>27978277</v>
      </c>
      <c r="Z20" s="722">
        <v>0.59</v>
      </c>
      <c r="AA20" s="731" t="s">
        <v>668</v>
      </c>
      <c r="AB20" s="722">
        <f t="shared" si="1"/>
        <v>5.8999999999999997E-2</v>
      </c>
      <c r="AC20" s="724"/>
      <c r="AD20" s="724"/>
    </row>
    <row r="21" spans="2:30" s="712" customFormat="1" ht="42" customHeight="1" x14ac:dyDescent="0.25">
      <c r="B21" s="725"/>
      <c r="C21" s="725"/>
      <c r="D21" s="725"/>
      <c r="E21" s="732"/>
      <c r="F21" s="732"/>
      <c r="G21" s="725"/>
      <c r="H21" s="725"/>
      <c r="I21" s="725"/>
      <c r="J21" s="725"/>
      <c r="K21" s="714" t="s">
        <v>396</v>
      </c>
      <c r="L21" s="715">
        <v>0.1</v>
      </c>
      <c r="M21" s="728" t="s">
        <v>148</v>
      </c>
      <c r="N21" s="717">
        <v>0.2</v>
      </c>
      <c r="O21" s="717">
        <v>0.5</v>
      </c>
      <c r="P21" s="717">
        <v>0.9</v>
      </c>
      <c r="Q21" s="717">
        <v>1</v>
      </c>
      <c r="R21" s="718">
        <v>306066036</v>
      </c>
      <c r="S21" s="726"/>
      <c r="T21" s="720">
        <f t="shared" si="0"/>
        <v>61213207</v>
      </c>
      <c r="U21" s="720">
        <f t="shared" si="0"/>
        <v>153033018</v>
      </c>
      <c r="V21" s="720">
        <f t="shared" si="0"/>
        <v>275459432</v>
      </c>
      <c r="W21" s="720">
        <f t="shared" si="0"/>
        <v>306066036</v>
      </c>
      <c r="X21" s="721">
        <v>76636713</v>
      </c>
      <c r="Y21" s="721">
        <v>57767051</v>
      </c>
      <c r="Z21" s="722">
        <v>0.59</v>
      </c>
      <c r="AA21" s="733" t="s">
        <v>669</v>
      </c>
      <c r="AB21" s="722">
        <f t="shared" si="1"/>
        <v>5.8999999999999997E-2</v>
      </c>
      <c r="AC21" s="724"/>
      <c r="AD21" s="724"/>
    </row>
    <row r="22" spans="2:30" s="712" customFormat="1" ht="78.599999999999994" customHeight="1" x14ac:dyDescent="0.25">
      <c r="B22" s="734"/>
      <c r="C22" s="734"/>
      <c r="D22" s="734"/>
      <c r="E22" s="735"/>
      <c r="F22" s="735"/>
      <c r="G22" s="734"/>
      <c r="H22" s="734"/>
      <c r="I22" s="734"/>
      <c r="J22" s="734"/>
      <c r="K22" s="714" t="s">
        <v>397</v>
      </c>
      <c r="L22" s="715">
        <v>0.1</v>
      </c>
      <c r="M22" s="728" t="s">
        <v>398</v>
      </c>
      <c r="N22" s="717">
        <v>0.2</v>
      </c>
      <c r="O22" s="717">
        <v>0.5</v>
      </c>
      <c r="P22" s="717">
        <v>0.9</v>
      </c>
      <c r="Q22" s="717">
        <v>1</v>
      </c>
      <c r="R22" s="718">
        <v>306500000</v>
      </c>
      <c r="S22" s="736"/>
      <c r="T22" s="720">
        <f t="shared" si="0"/>
        <v>61300000</v>
      </c>
      <c r="U22" s="720">
        <f t="shared" si="0"/>
        <v>153250000</v>
      </c>
      <c r="V22" s="720">
        <f t="shared" si="0"/>
        <v>275850000</v>
      </c>
      <c r="W22" s="720">
        <f t="shared" si="0"/>
        <v>306500000</v>
      </c>
      <c r="X22" s="721">
        <v>46786783</v>
      </c>
      <c r="Y22" s="721">
        <v>16665140</v>
      </c>
      <c r="Z22" s="722">
        <v>0.59</v>
      </c>
      <c r="AA22" s="737" t="s">
        <v>670</v>
      </c>
      <c r="AB22" s="722">
        <f t="shared" si="1"/>
        <v>5.8999999999999997E-2</v>
      </c>
      <c r="AC22" s="724"/>
      <c r="AD22" s="724"/>
    </row>
    <row r="23" spans="2:30" s="712" customFormat="1" ht="56.25" customHeight="1" x14ac:dyDescent="0.25">
      <c r="B23" s="738"/>
      <c r="C23" s="739"/>
      <c r="D23" s="738"/>
      <c r="E23" s="738"/>
      <c r="F23" s="738"/>
      <c r="G23" s="738"/>
      <c r="H23" s="738"/>
      <c r="I23" s="738"/>
      <c r="J23" s="738"/>
      <c r="K23" s="738"/>
      <c r="L23" s="740">
        <f>SUM(L14:L22)</f>
        <v>0.99999999999999989</v>
      </c>
      <c r="M23" s="728"/>
      <c r="N23" s="717"/>
      <c r="O23" s="741"/>
      <c r="P23" s="717"/>
      <c r="Q23" s="741"/>
      <c r="R23" s="742"/>
      <c r="S23" s="743"/>
      <c r="T23" s="744">
        <f>SUM(T14:T22)</f>
        <v>759960337</v>
      </c>
      <c r="U23" s="744">
        <f t="shared" ref="U23:X23" si="2">SUM(U14:U22)</f>
        <v>1899900844</v>
      </c>
      <c r="V23" s="744">
        <f t="shared" si="2"/>
        <v>3419821517</v>
      </c>
      <c r="W23" s="744">
        <f t="shared" si="2"/>
        <v>3799801685</v>
      </c>
      <c r="X23" s="744">
        <f t="shared" si="2"/>
        <v>1338072875</v>
      </c>
      <c r="Y23" s="744">
        <f>SUM(Y14:Y22)</f>
        <v>996986821</v>
      </c>
      <c r="Z23" s="722"/>
      <c r="AA23" s="722"/>
      <c r="AB23" s="745">
        <f>SUM(AB14:AB22)</f>
        <v>0.58999999999999986</v>
      </c>
      <c r="AC23" s="724"/>
      <c r="AD23" s="724"/>
    </row>
    <row r="24" spans="2:30" s="712" customFormat="1" ht="33.75" customHeight="1" x14ac:dyDescent="0.25">
      <c r="B24" s="746" t="s">
        <v>150</v>
      </c>
      <c r="C24" s="747" t="s">
        <v>80</v>
      </c>
      <c r="D24" s="747" t="s">
        <v>81</v>
      </c>
      <c r="E24" s="747" t="s">
        <v>82</v>
      </c>
      <c r="F24" s="747" t="s">
        <v>83</v>
      </c>
      <c r="G24" s="747" t="s">
        <v>86</v>
      </c>
      <c r="H24" s="747" t="s">
        <v>87</v>
      </c>
      <c r="I24" s="746" t="s">
        <v>33</v>
      </c>
      <c r="J24" s="747" t="s">
        <v>88</v>
      </c>
      <c r="K24" s="747" t="s">
        <v>84</v>
      </c>
      <c r="L24" s="747" t="s">
        <v>373</v>
      </c>
      <c r="M24" s="746" t="s">
        <v>374</v>
      </c>
      <c r="N24" s="747" t="s">
        <v>375</v>
      </c>
      <c r="O24" s="747" t="s">
        <v>376</v>
      </c>
      <c r="P24" s="747" t="s">
        <v>377</v>
      </c>
      <c r="Q24" s="747" t="s">
        <v>378</v>
      </c>
      <c r="R24" s="746" t="s">
        <v>93</v>
      </c>
      <c r="S24" s="746"/>
      <c r="T24" s="747" t="s">
        <v>379</v>
      </c>
      <c r="U24" s="748"/>
      <c r="V24" s="748"/>
      <c r="W24" s="748"/>
      <c r="X24" s="746" t="s">
        <v>94</v>
      </c>
      <c r="Y24" s="746"/>
      <c r="Z24" s="747" t="s">
        <v>380</v>
      </c>
      <c r="AA24" s="747" t="s">
        <v>659</v>
      </c>
      <c r="AB24" s="747" t="s">
        <v>430</v>
      </c>
      <c r="AC24" s="747" t="s">
        <v>98</v>
      </c>
      <c r="AD24" s="749" t="s">
        <v>78</v>
      </c>
    </row>
    <row r="25" spans="2:30" s="712" customFormat="1" ht="70.5" customHeight="1" x14ac:dyDescent="0.25">
      <c r="B25" s="746"/>
      <c r="C25" s="747"/>
      <c r="D25" s="747"/>
      <c r="E25" s="747"/>
      <c r="F25" s="747"/>
      <c r="G25" s="747"/>
      <c r="H25" s="747"/>
      <c r="I25" s="746"/>
      <c r="J25" s="746"/>
      <c r="K25" s="747"/>
      <c r="L25" s="747"/>
      <c r="M25" s="746"/>
      <c r="N25" s="747"/>
      <c r="O25" s="747"/>
      <c r="P25" s="747"/>
      <c r="Q25" s="747"/>
      <c r="R25" s="750" t="s">
        <v>381</v>
      </c>
      <c r="S25" s="750" t="s">
        <v>100</v>
      </c>
      <c r="T25" s="750" t="s">
        <v>382</v>
      </c>
      <c r="U25" s="750" t="s">
        <v>383</v>
      </c>
      <c r="V25" s="750" t="s">
        <v>384</v>
      </c>
      <c r="W25" s="750" t="s">
        <v>385</v>
      </c>
      <c r="X25" s="750" t="s">
        <v>101</v>
      </c>
      <c r="Y25" s="750" t="s">
        <v>102</v>
      </c>
      <c r="Z25" s="747"/>
      <c r="AA25" s="747"/>
      <c r="AB25" s="747"/>
      <c r="AC25" s="747"/>
      <c r="AD25" s="751"/>
    </row>
    <row r="26" spans="2:30" s="712" customFormat="1" ht="50.1" customHeight="1" x14ac:dyDescent="0.25">
      <c r="B26" s="752" t="s">
        <v>151</v>
      </c>
      <c r="C26" s="713" t="s">
        <v>152</v>
      </c>
      <c r="D26" s="752" t="s">
        <v>399</v>
      </c>
      <c r="E26" s="713" t="s">
        <v>671</v>
      </c>
      <c r="F26" s="713" t="s">
        <v>263</v>
      </c>
      <c r="G26" s="752" t="s">
        <v>428</v>
      </c>
      <c r="H26" s="752" t="s">
        <v>158</v>
      </c>
      <c r="I26" s="752">
        <v>10</v>
      </c>
      <c r="J26" s="713" t="s">
        <v>429</v>
      </c>
      <c r="K26" s="714" t="s">
        <v>400</v>
      </c>
      <c r="L26" s="715">
        <v>0.15</v>
      </c>
      <c r="M26" s="716" t="s">
        <v>161</v>
      </c>
      <c r="N26" s="717">
        <v>0.2</v>
      </c>
      <c r="O26" s="717">
        <v>0.5</v>
      </c>
      <c r="P26" s="717">
        <v>0.9</v>
      </c>
      <c r="Q26" s="717">
        <v>1</v>
      </c>
      <c r="R26" s="718">
        <v>397336039</v>
      </c>
      <c r="S26" s="753">
        <f>SUM(R26:R32)</f>
        <v>2246686444</v>
      </c>
      <c r="T26" s="720">
        <f t="shared" ref="T26:W32" si="3">ROUND($R26*N26,0)</f>
        <v>79467208</v>
      </c>
      <c r="U26" s="720">
        <f t="shared" si="3"/>
        <v>198668020</v>
      </c>
      <c r="V26" s="720">
        <f t="shared" si="3"/>
        <v>357602435</v>
      </c>
      <c r="W26" s="720">
        <f t="shared" si="3"/>
        <v>397336039</v>
      </c>
      <c r="X26" s="721">
        <v>174384097</v>
      </c>
      <c r="Y26" s="721">
        <v>156456866</v>
      </c>
      <c r="Z26" s="722">
        <v>0.59</v>
      </c>
      <c r="AA26" s="728" t="s">
        <v>672</v>
      </c>
      <c r="AB26" s="722">
        <f>L26*Z26</f>
        <v>8.8499999999999995E-2</v>
      </c>
      <c r="AC26" s="724"/>
      <c r="AD26" s="724"/>
    </row>
    <row r="27" spans="2:30" s="712" customFormat="1" ht="38.450000000000003" customHeight="1" x14ac:dyDescent="0.25">
      <c r="B27" s="752"/>
      <c r="C27" s="725"/>
      <c r="D27" s="752"/>
      <c r="E27" s="725"/>
      <c r="F27" s="725"/>
      <c r="G27" s="752"/>
      <c r="H27" s="752"/>
      <c r="I27" s="752"/>
      <c r="J27" s="725"/>
      <c r="K27" s="714" t="s">
        <v>163</v>
      </c>
      <c r="L27" s="715">
        <v>0.15</v>
      </c>
      <c r="M27" s="716" t="s">
        <v>274</v>
      </c>
      <c r="N27" s="717">
        <v>0.2</v>
      </c>
      <c r="O27" s="717">
        <v>0.5</v>
      </c>
      <c r="P27" s="717">
        <v>0.9</v>
      </c>
      <c r="Q27" s="717">
        <v>1</v>
      </c>
      <c r="R27" s="718">
        <v>176882623</v>
      </c>
      <c r="S27" s="753"/>
      <c r="T27" s="720">
        <f t="shared" si="3"/>
        <v>35376525</v>
      </c>
      <c r="U27" s="720">
        <f t="shared" si="3"/>
        <v>88441312</v>
      </c>
      <c r="V27" s="720">
        <f t="shared" si="3"/>
        <v>159194361</v>
      </c>
      <c r="W27" s="720">
        <f t="shared" si="3"/>
        <v>176882623</v>
      </c>
      <c r="X27" s="721">
        <v>59721926</v>
      </c>
      <c r="Y27" s="721">
        <v>51609430</v>
      </c>
      <c r="Z27" s="722">
        <v>0.59</v>
      </c>
      <c r="AA27" s="754" t="s">
        <v>673</v>
      </c>
      <c r="AB27" s="722">
        <f t="shared" ref="AB27:AB32" si="4">L27*Z27</f>
        <v>8.8499999999999995E-2</v>
      </c>
      <c r="AC27" s="724"/>
      <c r="AD27" s="724"/>
    </row>
    <row r="28" spans="2:30" s="712" customFormat="1" ht="45" customHeight="1" x14ac:dyDescent="0.25">
      <c r="B28" s="752"/>
      <c r="C28" s="734"/>
      <c r="D28" s="755"/>
      <c r="E28" s="734"/>
      <c r="F28" s="734"/>
      <c r="G28" s="752"/>
      <c r="H28" s="752"/>
      <c r="I28" s="752"/>
      <c r="J28" s="725"/>
      <c r="K28" s="714" t="s">
        <v>401</v>
      </c>
      <c r="L28" s="715">
        <v>0.1</v>
      </c>
      <c r="M28" s="716" t="s">
        <v>674</v>
      </c>
      <c r="N28" s="717">
        <v>0.2</v>
      </c>
      <c r="O28" s="717">
        <v>0.5</v>
      </c>
      <c r="P28" s="717">
        <v>0.9</v>
      </c>
      <c r="Q28" s="717">
        <v>1</v>
      </c>
      <c r="R28" s="718">
        <v>107183766</v>
      </c>
      <c r="S28" s="753"/>
      <c r="T28" s="720">
        <f t="shared" si="3"/>
        <v>21436753</v>
      </c>
      <c r="U28" s="720">
        <f t="shared" si="3"/>
        <v>53591883</v>
      </c>
      <c r="V28" s="720">
        <f t="shared" si="3"/>
        <v>96465389</v>
      </c>
      <c r="W28" s="720">
        <f t="shared" si="3"/>
        <v>107183766</v>
      </c>
      <c r="X28" s="721">
        <v>62086364</v>
      </c>
      <c r="Y28" s="721">
        <v>62072684</v>
      </c>
      <c r="Z28" s="722">
        <v>0.59</v>
      </c>
      <c r="AA28" s="728" t="s">
        <v>675</v>
      </c>
      <c r="AB28" s="722">
        <f t="shared" si="4"/>
        <v>5.8999999999999997E-2</v>
      </c>
      <c r="AC28" s="724"/>
      <c r="AD28" s="724"/>
    </row>
    <row r="29" spans="2:30" s="712" customFormat="1" ht="30.6" customHeight="1" x14ac:dyDescent="0.25">
      <c r="B29" s="752"/>
      <c r="C29" s="713" t="s">
        <v>169</v>
      </c>
      <c r="D29" s="755"/>
      <c r="E29" s="756" t="s">
        <v>676</v>
      </c>
      <c r="F29" s="756" t="s">
        <v>402</v>
      </c>
      <c r="G29" s="725" t="s">
        <v>173</v>
      </c>
      <c r="H29" s="725" t="s">
        <v>174</v>
      </c>
      <c r="I29" s="725">
        <v>1</v>
      </c>
      <c r="J29" s="725"/>
      <c r="K29" s="714" t="s">
        <v>403</v>
      </c>
      <c r="L29" s="715">
        <v>0.15</v>
      </c>
      <c r="M29" s="716" t="s">
        <v>425</v>
      </c>
      <c r="N29" s="717">
        <v>0.2</v>
      </c>
      <c r="O29" s="717">
        <v>0.5</v>
      </c>
      <c r="P29" s="717">
        <v>0.9</v>
      </c>
      <c r="Q29" s="717">
        <v>1</v>
      </c>
      <c r="R29" s="718">
        <v>482510782</v>
      </c>
      <c r="S29" s="753"/>
      <c r="T29" s="720">
        <f t="shared" si="3"/>
        <v>96502156</v>
      </c>
      <c r="U29" s="720">
        <f t="shared" si="3"/>
        <v>241255391</v>
      </c>
      <c r="V29" s="720">
        <f t="shared" si="3"/>
        <v>434259704</v>
      </c>
      <c r="W29" s="720">
        <f t="shared" si="3"/>
        <v>482510782</v>
      </c>
      <c r="X29" s="721">
        <v>186636214</v>
      </c>
      <c r="Y29" s="721">
        <v>113127890</v>
      </c>
      <c r="Z29" s="722">
        <v>0.59</v>
      </c>
      <c r="AA29" s="728" t="s">
        <v>677</v>
      </c>
      <c r="AB29" s="722">
        <f t="shared" si="4"/>
        <v>8.8499999999999995E-2</v>
      </c>
      <c r="AC29" s="724"/>
      <c r="AD29" s="724"/>
    </row>
    <row r="30" spans="2:30" s="712" customFormat="1" ht="87.95" customHeight="1" x14ac:dyDescent="0.25">
      <c r="B30" s="752"/>
      <c r="C30" s="725"/>
      <c r="D30" s="755"/>
      <c r="E30" s="757"/>
      <c r="F30" s="757"/>
      <c r="G30" s="725"/>
      <c r="H30" s="725"/>
      <c r="I30" s="725"/>
      <c r="J30" s="725"/>
      <c r="K30" s="714" t="s">
        <v>404</v>
      </c>
      <c r="L30" s="715">
        <v>0.15</v>
      </c>
      <c r="M30" s="716" t="s">
        <v>177</v>
      </c>
      <c r="N30" s="717">
        <v>0.2</v>
      </c>
      <c r="O30" s="717">
        <v>0.5</v>
      </c>
      <c r="P30" s="717">
        <v>0.9</v>
      </c>
      <c r="Q30" s="717">
        <v>1</v>
      </c>
      <c r="R30" s="718">
        <v>326999999</v>
      </c>
      <c r="S30" s="753"/>
      <c r="T30" s="720">
        <f t="shared" si="3"/>
        <v>65400000</v>
      </c>
      <c r="U30" s="720">
        <f t="shared" si="3"/>
        <v>163500000</v>
      </c>
      <c r="V30" s="720">
        <f t="shared" si="3"/>
        <v>294299999</v>
      </c>
      <c r="W30" s="720">
        <f t="shared" si="3"/>
        <v>326999999</v>
      </c>
      <c r="X30" s="721">
        <v>70464457</v>
      </c>
      <c r="Y30" s="721">
        <v>67833074</v>
      </c>
      <c r="Z30" s="722">
        <v>0.59</v>
      </c>
      <c r="AA30" s="728" t="s">
        <v>678</v>
      </c>
      <c r="AB30" s="722">
        <f t="shared" si="4"/>
        <v>8.8499999999999995E-2</v>
      </c>
      <c r="AC30" s="724"/>
      <c r="AD30" s="724"/>
    </row>
    <row r="31" spans="2:30" s="712" customFormat="1" ht="51" customHeight="1" x14ac:dyDescent="0.25">
      <c r="B31" s="752"/>
      <c r="C31" s="725"/>
      <c r="D31" s="755"/>
      <c r="E31" s="757"/>
      <c r="F31" s="757"/>
      <c r="G31" s="725"/>
      <c r="H31" s="725"/>
      <c r="I31" s="725"/>
      <c r="J31" s="725"/>
      <c r="K31" s="714" t="s">
        <v>405</v>
      </c>
      <c r="L31" s="715">
        <v>0.15</v>
      </c>
      <c r="M31" s="716" t="s">
        <v>181</v>
      </c>
      <c r="N31" s="717">
        <v>0.2</v>
      </c>
      <c r="O31" s="717">
        <v>0.5</v>
      </c>
      <c r="P31" s="717">
        <v>0.9</v>
      </c>
      <c r="Q31" s="717">
        <v>1</v>
      </c>
      <c r="R31" s="718">
        <v>325663374</v>
      </c>
      <c r="S31" s="753"/>
      <c r="T31" s="720">
        <f t="shared" si="3"/>
        <v>65132675</v>
      </c>
      <c r="U31" s="720">
        <f t="shared" si="3"/>
        <v>162831687</v>
      </c>
      <c r="V31" s="720">
        <f t="shared" si="3"/>
        <v>293097037</v>
      </c>
      <c r="W31" s="720">
        <f t="shared" si="3"/>
        <v>325663374</v>
      </c>
      <c r="X31" s="721">
        <v>147066760</v>
      </c>
      <c r="Y31" s="721">
        <v>120535750</v>
      </c>
      <c r="Z31" s="722">
        <v>0.59</v>
      </c>
      <c r="AA31" s="754" t="s">
        <v>679</v>
      </c>
      <c r="AB31" s="722">
        <f t="shared" si="4"/>
        <v>8.8499999999999995E-2</v>
      </c>
      <c r="AC31" s="724"/>
      <c r="AD31" s="724"/>
    </row>
    <row r="32" spans="2:30" s="712" customFormat="1" ht="33.6" customHeight="1" x14ac:dyDescent="0.25">
      <c r="B32" s="752"/>
      <c r="C32" s="734"/>
      <c r="D32" s="755"/>
      <c r="E32" s="758"/>
      <c r="F32" s="758"/>
      <c r="G32" s="734"/>
      <c r="H32" s="734"/>
      <c r="I32" s="734"/>
      <c r="J32" s="734"/>
      <c r="K32" s="714" t="s">
        <v>406</v>
      </c>
      <c r="L32" s="715">
        <v>0.15</v>
      </c>
      <c r="M32" s="728" t="s">
        <v>407</v>
      </c>
      <c r="N32" s="717">
        <v>0.2</v>
      </c>
      <c r="O32" s="717">
        <v>0.5</v>
      </c>
      <c r="P32" s="717">
        <v>0.9</v>
      </c>
      <c r="Q32" s="717">
        <v>1</v>
      </c>
      <c r="R32" s="718">
        <v>430109861</v>
      </c>
      <c r="S32" s="753"/>
      <c r="T32" s="720">
        <f t="shared" si="3"/>
        <v>86021972</v>
      </c>
      <c r="U32" s="720">
        <f t="shared" si="3"/>
        <v>215054931</v>
      </c>
      <c r="V32" s="720">
        <f t="shared" si="3"/>
        <v>387098875</v>
      </c>
      <c r="W32" s="720">
        <f t="shared" si="3"/>
        <v>430109861</v>
      </c>
      <c r="X32" s="721">
        <v>146350761</v>
      </c>
      <c r="Y32" s="721">
        <v>116054891</v>
      </c>
      <c r="Z32" s="722">
        <v>0.59</v>
      </c>
      <c r="AA32" s="754" t="s">
        <v>680</v>
      </c>
      <c r="AB32" s="722">
        <f t="shared" si="4"/>
        <v>8.8499999999999995E-2</v>
      </c>
      <c r="AC32" s="724"/>
      <c r="AD32" s="724"/>
    </row>
    <row r="33" spans="2:30" s="712" customFormat="1" ht="56.25" customHeight="1" x14ac:dyDescent="0.25">
      <c r="B33" s="738"/>
      <c r="C33" s="739"/>
      <c r="D33" s="738"/>
      <c r="E33" s="738"/>
      <c r="F33" s="738"/>
      <c r="G33" s="738"/>
      <c r="H33" s="738"/>
      <c r="I33" s="738"/>
      <c r="J33" s="738"/>
      <c r="K33" s="738"/>
      <c r="L33" s="759">
        <f>SUM(L26:L32)</f>
        <v>1</v>
      </c>
      <c r="M33" s="728"/>
      <c r="N33" s="717"/>
      <c r="O33" s="741"/>
      <c r="P33" s="717"/>
      <c r="Q33" s="741"/>
      <c r="R33" s="742"/>
      <c r="S33" s="743"/>
      <c r="T33" s="760">
        <f t="shared" ref="T33:Y33" si="5">SUM(T26:T32)</f>
        <v>449337289</v>
      </c>
      <c r="U33" s="760">
        <f t="shared" si="5"/>
        <v>1123343224</v>
      </c>
      <c r="V33" s="760">
        <f t="shared" si="5"/>
        <v>2022017800</v>
      </c>
      <c r="W33" s="760">
        <f t="shared" si="5"/>
        <v>2246686444</v>
      </c>
      <c r="X33" s="761">
        <f t="shared" si="5"/>
        <v>846710579</v>
      </c>
      <c r="Y33" s="761">
        <f t="shared" si="5"/>
        <v>687690585</v>
      </c>
      <c r="Z33" s="722"/>
      <c r="AA33" s="722"/>
      <c r="AB33" s="745">
        <f>SUM(AB26:AB32)</f>
        <v>0.59000000000000008</v>
      </c>
      <c r="AC33" s="724"/>
      <c r="AD33" s="724"/>
    </row>
    <row r="34" spans="2:30" s="712" customFormat="1" ht="33.75" customHeight="1" x14ac:dyDescent="0.25">
      <c r="B34" s="746" t="s">
        <v>184</v>
      </c>
      <c r="C34" s="747" t="s">
        <v>80</v>
      </c>
      <c r="D34" s="747" t="s">
        <v>81</v>
      </c>
      <c r="E34" s="747" t="s">
        <v>82</v>
      </c>
      <c r="F34" s="747" t="s">
        <v>83</v>
      </c>
      <c r="G34" s="762" t="s">
        <v>86</v>
      </c>
      <c r="H34" s="747" t="s">
        <v>87</v>
      </c>
      <c r="I34" s="746" t="s">
        <v>33</v>
      </c>
      <c r="J34" s="747" t="s">
        <v>88</v>
      </c>
      <c r="K34" s="747" t="s">
        <v>84</v>
      </c>
      <c r="L34" s="747" t="s">
        <v>373</v>
      </c>
      <c r="M34" s="746" t="s">
        <v>374</v>
      </c>
      <c r="N34" s="747" t="s">
        <v>375</v>
      </c>
      <c r="O34" s="747" t="s">
        <v>376</v>
      </c>
      <c r="P34" s="747" t="s">
        <v>377</v>
      </c>
      <c r="Q34" s="747" t="s">
        <v>378</v>
      </c>
      <c r="R34" s="746" t="s">
        <v>93</v>
      </c>
      <c r="S34" s="746"/>
      <c r="T34" s="747" t="s">
        <v>379</v>
      </c>
      <c r="U34" s="748"/>
      <c r="V34" s="748"/>
      <c r="W34" s="748"/>
      <c r="X34" s="746" t="s">
        <v>94</v>
      </c>
      <c r="Y34" s="746"/>
      <c r="Z34" s="747" t="s">
        <v>380</v>
      </c>
      <c r="AA34" s="747" t="s">
        <v>659</v>
      </c>
      <c r="AB34" s="747" t="s">
        <v>430</v>
      </c>
      <c r="AC34" s="747" t="s">
        <v>98</v>
      </c>
      <c r="AD34" s="749" t="s">
        <v>78</v>
      </c>
    </row>
    <row r="35" spans="2:30" s="712" customFormat="1" ht="63.75" customHeight="1" x14ac:dyDescent="0.25">
      <c r="B35" s="746"/>
      <c r="C35" s="747"/>
      <c r="D35" s="747"/>
      <c r="E35" s="747"/>
      <c r="F35" s="747"/>
      <c r="G35" s="763"/>
      <c r="H35" s="747"/>
      <c r="I35" s="746"/>
      <c r="J35" s="746"/>
      <c r="K35" s="747"/>
      <c r="L35" s="747"/>
      <c r="M35" s="746"/>
      <c r="N35" s="747"/>
      <c r="O35" s="747"/>
      <c r="P35" s="747"/>
      <c r="Q35" s="747"/>
      <c r="R35" s="750" t="s">
        <v>381</v>
      </c>
      <c r="S35" s="750" t="s">
        <v>100</v>
      </c>
      <c r="T35" s="750" t="s">
        <v>382</v>
      </c>
      <c r="U35" s="750" t="s">
        <v>383</v>
      </c>
      <c r="V35" s="750" t="s">
        <v>384</v>
      </c>
      <c r="W35" s="750" t="s">
        <v>385</v>
      </c>
      <c r="X35" s="750" t="s">
        <v>101</v>
      </c>
      <c r="Y35" s="750" t="s">
        <v>102</v>
      </c>
      <c r="Z35" s="747"/>
      <c r="AA35" s="747"/>
      <c r="AB35" s="747"/>
      <c r="AC35" s="747"/>
      <c r="AD35" s="751"/>
    </row>
    <row r="36" spans="2:30" s="712" customFormat="1" ht="76.5" x14ac:dyDescent="0.25">
      <c r="B36" s="752" t="s">
        <v>185</v>
      </c>
      <c r="C36" s="752" t="s">
        <v>0</v>
      </c>
      <c r="D36" s="752" t="s">
        <v>408</v>
      </c>
      <c r="E36" s="752" t="s">
        <v>187</v>
      </c>
      <c r="F36" s="752" t="s">
        <v>275</v>
      </c>
      <c r="G36" s="713" t="s">
        <v>409</v>
      </c>
      <c r="H36" s="752" t="s">
        <v>191</v>
      </c>
      <c r="I36" s="713">
        <v>3</v>
      </c>
      <c r="J36" s="713" t="s">
        <v>410</v>
      </c>
      <c r="K36" s="714" t="s">
        <v>411</v>
      </c>
      <c r="L36" s="715">
        <v>0.2</v>
      </c>
      <c r="M36" s="716" t="s">
        <v>189</v>
      </c>
      <c r="N36" s="717">
        <v>0.2</v>
      </c>
      <c r="O36" s="717">
        <v>0.5</v>
      </c>
      <c r="P36" s="717">
        <v>0.9</v>
      </c>
      <c r="Q36" s="717">
        <v>1</v>
      </c>
      <c r="R36" s="718">
        <v>464701633</v>
      </c>
      <c r="S36" s="753">
        <f>SUM(R36:R43)</f>
        <v>2153511871</v>
      </c>
      <c r="T36" s="720">
        <f t="shared" ref="T36:W43" si="6">ROUND($R36*N36,0)</f>
        <v>92940327</v>
      </c>
      <c r="U36" s="720">
        <f t="shared" si="6"/>
        <v>232350817</v>
      </c>
      <c r="V36" s="720">
        <f t="shared" si="6"/>
        <v>418231470</v>
      </c>
      <c r="W36" s="720">
        <f t="shared" si="6"/>
        <v>464701633</v>
      </c>
      <c r="X36" s="721">
        <v>191458713</v>
      </c>
      <c r="Y36" s="721">
        <v>166141421</v>
      </c>
      <c r="Z36" s="722">
        <v>0.59</v>
      </c>
      <c r="AA36" s="728" t="s">
        <v>681</v>
      </c>
      <c r="AB36" s="722">
        <f>L36*Z36</f>
        <v>0.11799999999999999</v>
      </c>
      <c r="AC36" s="724"/>
      <c r="AD36" s="724"/>
    </row>
    <row r="37" spans="2:30" s="712" customFormat="1" ht="51.95" customHeight="1" x14ac:dyDescent="0.25">
      <c r="B37" s="752"/>
      <c r="C37" s="752"/>
      <c r="D37" s="752"/>
      <c r="E37" s="752"/>
      <c r="F37" s="752"/>
      <c r="G37" s="725"/>
      <c r="H37" s="752"/>
      <c r="I37" s="725"/>
      <c r="J37" s="725"/>
      <c r="K37" s="714" t="s">
        <v>412</v>
      </c>
      <c r="L37" s="715">
        <v>0.15</v>
      </c>
      <c r="M37" s="716" t="s">
        <v>413</v>
      </c>
      <c r="N37" s="717">
        <v>0.2</v>
      </c>
      <c r="O37" s="717">
        <v>0.5</v>
      </c>
      <c r="P37" s="717">
        <v>0.9</v>
      </c>
      <c r="Q37" s="717">
        <v>1</v>
      </c>
      <c r="R37" s="718">
        <v>407346554</v>
      </c>
      <c r="S37" s="753"/>
      <c r="T37" s="720">
        <f t="shared" si="6"/>
        <v>81469311</v>
      </c>
      <c r="U37" s="720">
        <f t="shared" si="6"/>
        <v>203673277</v>
      </c>
      <c r="V37" s="720">
        <f t="shared" si="6"/>
        <v>366611899</v>
      </c>
      <c r="W37" s="720">
        <f t="shared" si="6"/>
        <v>407346554</v>
      </c>
      <c r="X37" s="721">
        <v>158898941</v>
      </c>
      <c r="Y37" s="721">
        <v>122598941</v>
      </c>
      <c r="Z37" s="722">
        <v>0.59</v>
      </c>
      <c r="AA37" s="728" t="s">
        <v>682</v>
      </c>
      <c r="AB37" s="722">
        <f>L37*Z37</f>
        <v>8.8499999999999995E-2</v>
      </c>
      <c r="AC37" s="724"/>
      <c r="AD37" s="724"/>
    </row>
    <row r="38" spans="2:30" s="712" customFormat="1" ht="44.25" customHeight="1" x14ac:dyDescent="0.25">
      <c r="B38" s="752"/>
      <c r="C38" s="752"/>
      <c r="D38" s="752"/>
      <c r="E38" s="752"/>
      <c r="F38" s="752"/>
      <c r="G38" s="725"/>
      <c r="H38" s="752"/>
      <c r="I38" s="725"/>
      <c r="J38" s="725"/>
      <c r="K38" s="714" t="s">
        <v>197</v>
      </c>
      <c r="L38" s="715">
        <v>0.1</v>
      </c>
      <c r="M38" s="716" t="s">
        <v>198</v>
      </c>
      <c r="N38" s="717">
        <v>0.2</v>
      </c>
      <c r="O38" s="717">
        <v>0.5</v>
      </c>
      <c r="P38" s="717">
        <v>0.9</v>
      </c>
      <c r="Q38" s="717">
        <v>1</v>
      </c>
      <c r="R38" s="718">
        <v>77499999</v>
      </c>
      <c r="S38" s="753"/>
      <c r="T38" s="720">
        <f t="shared" si="6"/>
        <v>15500000</v>
      </c>
      <c r="U38" s="720">
        <f t="shared" si="6"/>
        <v>38750000</v>
      </c>
      <c r="V38" s="720">
        <f t="shared" si="6"/>
        <v>69749999</v>
      </c>
      <c r="W38" s="720">
        <f t="shared" si="6"/>
        <v>77499999</v>
      </c>
      <c r="X38" s="721">
        <v>35699636</v>
      </c>
      <c r="Y38" s="721">
        <v>35699636</v>
      </c>
      <c r="Z38" s="722">
        <v>0.59</v>
      </c>
      <c r="AA38" s="754" t="s">
        <v>683</v>
      </c>
      <c r="AB38" s="722">
        <f t="shared" ref="AB38:AB43" si="7">L38*Z38</f>
        <v>5.8999999999999997E-2</v>
      </c>
      <c r="AC38" s="724"/>
      <c r="AD38" s="724"/>
    </row>
    <row r="39" spans="2:30" s="712" customFormat="1" ht="127.5" x14ac:dyDescent="0.25">
      <c r="B39" s="752"/>
      <c r="C39" s="752"/>
      <c r="D39" s="755"/>
      <c r="E39" s="755"/>
      <c r="F39" s="755"/>
      <c r="G39" s="734"/>
      <c r="H39" s="752"/>
      <c r="I39" s="734"/>
      <c r="J39" s="734"/>
      <c r="K39" s="714" t="s">
        <v>414</v>
      </c>
      <c r="L39" s="715">
        <v>0.2</v>
      </c>
      <c r="M39" s="716" t="s">
        <v>200</v>
      </c>
      <c r="N39" s="717">
        <v>0.2</v>
      </c>
      <c r="O39" s="717">
        <v>0.5</v>
      </c>
      <c r="P39" s="717">
        <v>0.9</v>
      </c>
      <c r="Q39" s="717">
        <v>1</v>
      </c>
      <c r="R39" s="718">
        <v>454486527</v>
      </c>
      <c r="S39" s="753"/>
      <c r="T39" s="720">
        <f t="shared" si="6"/>
        <v>90897305</v>
      </c>
      <c r="U39" s="720">
        <f t="shared" si="6"/>
        <v>227243264</v>
      </c>
      <c r="V39" s="720">
        <f t="shared" si="6"/>
        <v>409037874</v>
      </c>
      <c r="W39" s="720">
        <f t="shared" si="6"/>
        <v>454486527</v>
      </c>
      <c r="X39" s="721">
        <v>209750179</v>
      </c>
      <c r="Y39" s="721">
        <v>169511011</v>
      </c>
      <c r="Z39" s="722">
        <v>0.59</v>
      </c>
      <c r="AA39" s="764" t="s">
        <v>684</v>
      </c>
      <c r="AB39" s="722">
        <f t="shared" si="7"/>
        <v>0.11799999999999999</v>
      </c>
      <c r="AC39" s="764"/>
      <c r="AD39" s="724"/>
    </row>
    <row r="40" spans="2:30" s="712" customFormat="1" ht="45" customHeight="1" x14ac:dyDescent="0.25">
      <c r="B40" s="752"/>
      <c r="C40" s="752"/>
      <c r="D40" s="755"/>
      <c r="E40" s="755"/>
      <c r="F40" s="755"/>
      <c r="G40" s="713" t="s">
        <v>204</v>
      </c>
      <c r="H40" s="713" t="s">
        <v>205</v>
      </c>
      <c r="I40" s="713">
        <v>10</v>
      </c>
      <c r="J40" s="713" t="s">
        <v>415</v>
      </c>
      <c r="K40" s="714" t="s">
        <v>416</v>
      </c>
      <c r="L40" s="715">
        <v>0.1</v>
      </c>
      <c r="M40" s="716" t="s">
        <v>203</v>
      </c>
      <c r="N40" s="717">
        <v>0.2</v>
      </c>
      <c r="O40" s="717">
        <v>0.5</v>
      </c>
      <c r="P40" s="717">
        <v>0.9</v>
      </c>
      <c r="Q40" s="717">
        <v>1</v>
      </c>
      <c r="R40" s="718">
        <v>330832090</v>
      </c>
      <c r="S40" s="753"/>
      <c r="T40" s="720">
        <f t="shared" si="6"/>
        <v>66166418</v>
      </c>
      <c r="U40" s="720">
        <f t="shared" si="6"/>
        <v>165416045</v>
      </c>
      <c r="V40" s="720">
        <f t="shared" si="6"/>
        <v>297748881</v>
      </c>
      <c r="W40" s="720">
        <f t="shared" si="6"/>
        <v>330832090</v>
      </c>
      <c r="X40" s="721">
        <v>154601265</v>
      </c>
      <c r="Y40" s="721">
        <v>86980470</v>
      </c>
      <c r="Z40" s="722">
        <v>0.59</v>
      </c>
      <c r="AA40" s="765" t="s">
        <v>685</v>
      </c>
      <c r="AB40" s="722">
        <f t="shared" si="7"/>
        <v>5.8999999999999997E-2</v>
      </c>
      <c r="AC40" s="765"/>
      <c r="AD40" s="724"/>
    </row>
    <row r="41" spans="2:30" s="712" customFormat="1" ht="41.1" customHeight="1" x14ac:dyDescent="0.25">
      <c r="B41" s="752"/>
      <c r="C41" s="752"/>
      <c r="D41" s="755"/>
      <c r="E41" s="755"/>
      <c r="F41" s="755"/>
      <c r="G41" s="734"/>
      <c r="H41" s="734"/>
      <c r="I41" s="734"/>
      <c r="J41" s="734"/>
      <c r="K41" s="714" t="s">
        <v>417</v>
      </c>
      <c r="L41" s="715">
        <v>0.1</v>
      </c>
      <c r="M41" s="716" t="s">
        <v>210</v>
      </c>
      <c r="N41" s="717">
        <v>0.2</v>
      </c>
      <c r="O41" s="717">
        <v>0.5</v>
      </c>
      <c r="P41" s="717">
        <v>0.9</v>
      </c>
      <c r="Q41" s="717">
        <v>1</v>
      </c>
      <c r="R41" s="718">
        <v>112020000</v>
      </c>
      <c r="S41" s="753"/>
      <c r="T41" s="720">
        <f t="shared" si="6"/>
        <v>22404000</v>
      </c>
      <c r="U41" s="720">
        <f t="shared" si="6"/>
        <v>56010000</v>
      </c>
      <c r="V41" s="720">
        <f t="shared" si="6"/>
        <v>100818000</v>
      </c>
      <c r="W41" s="720">
        <f t="shared" si="6"/>
        <v>112020000</v>
      </c>
      <c r="X41" s="721">
        <v>73422924</v>
      </c>
      <c r="Y41" s="721">
        <v>55882814</v>
      </c>
      <c r="Z41" s="722">
        <v>0.59</v>
      </c>
      <c r="AA41" s="766" t="s">
        <v>686</v>
      </c>
      <c r="AB41" s="722">
        <f t="shared" si="7"/>
        <v>5.8999999999999997E-2</v>
      </c>
      <c r="AC41" s="724"/>
      <c r="AD41" s="724"/>
    </row>
    <row r="42" spans="2:30" s="712" customFormat="1" ht="73.5" customHeight="1" x14ac:dyDescent="0.25">
      <c r="B42" s="752"/>
      <c r="C42" s="752"/>
      <c r="D42" s="755"/>
      <c r="E42" s="755"/>
      <c r="F42" s="755"/>
      <c r="G42" s="713" t="s">
        <v>214</v>
      </c>
      <c r="H42" s="752" t="s">
        <v>215</v>
      </c>
      <c r="I42" s="713">
        <v>1</v>
      </c>
      <c r="J42" s="713" t="s">
        <v>216</v>
      </c>
      <c r="K42" s="714" t="s">
        <v>418</v>
      </c>
      <c r="L42" s="715">
        <v>0.1</v>
      </c>
      <c r="M42" s="716" t="s">
        <v>213</v>
      </c>
      <c r="N42" s="717">
        <v>0.2</v>
      </c>
      <c r="O42" s="717">
        <v>0.5</v>
      </c>
      <c r="P42" s="717">
        <v>0.9</v>
      </c>
      <c r="Q42" s="717">
        <v>1</v>
      </c>
      <c r="R42" s="718">
        <v>68000000</v>
      </c>
      <c r="S42" s="753"/>
      <c r="T42" s="720">
        <f t="shared" si="6"/>
        <v>13600000</v>
      </c>
      <c r="U42" s="720">
        <f t="shared" si="6"/>
        <v>34000000</v>
      </c>
      <c r="V42" s="720">
        <f t="shared" si="6"/>
        <v>61200000</v>
      </c>
      <c r="W42" s="720">
        <f t="shared" si="6"/>
        <v>68000000</v>
      </c>
      <c r="X42" s="721">
        <v>6714391</v>
      </c>
      <c r="Y42" s="721">
        <v>6714391</v>
      </c>
      <c r="Z42" s="722">
        <v>0.59</v>
      </c>
      <c r="AA42" s="716" t="s">
        <v>687</v>
      </c>
      <c r="AB42" s="722">
        <f t="shared" si="7"/>
        <v>5.8999999999999997E-2</v>
      </c>
      <c r="AC42" s="724"/>
      <c r="AD42" s="724"/>
    </row>
    <row r="43" spans="2:30" s="712" customFormat="1" ht="224.45" customHeight="1" x14ac:dyDescent="0.25">
      <c r="B43" s="752"/>
      <c r="C43" s="752"/>
      <c r="D43" s="755"/>
      <c r="E43" s="755"/>
      <c r="F43" s="755"/>
      <c r="G43" s="734"/>
      <c r="H43" s="752"/>
      <c r="I43" s="734"/>
      <c r="J43" s="734"/>
      <c r="K43" s="714" t="s">
        <v>419</v>
      </c>
      <c r="L43" s="715">
        <v>0.05</v>
      </c>
      <c r="M43" s="728" t="s">
        <v>218</v>
      </c>
      <c r="N43" s="717">
        <v>0.2</v>
      </c>
      <c r="O43" s="717">
        <v>0.5</v>
      </c>
      <c r="P43" s="717">
        <v>0.9</v>
      </c>
      <c r="Q43" s="717">
        <v>1</v>
      </c>
      <c r="R43" s="718">
        <v>238625068</v>
      </c>
      <c r="S43" s="753"/>
      <c r="T43" s="720">
        <f t="shared" si="6"/>
        <v>47725014</v>
      </c>
      <c r="U43" s="720">
        <f t="shared" si="6"/>
        <v>119312534</v>
      </c>
      <c r="V43" s="720">
        <f t="shared" si="6"/>
        <v>214762561</v>
      </c>
      <c r="W43" s="720">
        <f t="shared" si="6"/>
        <v>238625068</v>
      </c>
      <c r="X43" s="721">
        <v>58835270</v>
      </c>
      <c r="Y43" s="721">
        <v>53508170</v>
      </c>
      <c r="Z43" s="722">
        <v>0.59</v>
      </c>
      <c r="AA43" s="767" t="s">
        <v>688</v>
      </c>
      <c r="AB43" s="722">
        <f t="shared" si="7"/>
        <v>2.9499999999999998E-2</v>
      </c>
      <c r="AC43" s="724"/>
      <c r="AD43" s="724"/>
    </row>
    <row r="44" spans="2:30" s="712" customFormat="1" ht="56.25" customHeight="1" x14ac:dyDescent="0.25">
      <c r="B44" s="738"/>
      <c r="C44" s="739"/>
      <c r="D44" s="738"/>
      <c r="E44" s="738"/>
      <c r="F44" s="738"/>
      <c r="G44" s="738"/>
      <c r="H44" s="738"/>
      <c r="I44" s="738"/>
      <c r="J44" s="738"/>
      <c r="K44" s="738"/>
      <c r="L44" s="759">
        <f>SUM(L36:L43)</f>
        <v>0.99999999999999989</v>
      </c>
      <c r="M44" s="728"/>
      <c r="N44" s="717"/>
      <c r="O44" s="741"/>
      <c r="P44" s="717"/>
      <c r="Q44" s="741"/>
      <c r="R44" s="742"/>
      <c r="S44" s="743"/>
      <c r="T44" s="760">
        <f>SUM(T36:T43)</f>
        <v>430702375</v>
      </c>
      <c r="U44" s="760">
        <f t="shared" ref="U44:W44" si="8">SUM(U36:U43)</f>
        <v>1076755937</v>
      </c>
      <c r="V44" s="760">
        <f t="shared" si="8"/>
        <v>1938160684</v>
      </c>
      <c r="W44" s="760">
        <f t="shared" si="8"/>
        <v>2153511871</v>
      </c>
      <c r="X44" s="761">
        <f>SUM(X36:X43)</f>
        <v>889381319</v>
      </c>
      <c r="Y44" s="761">
        <f>SUM(Y36:Y43)</f>
        <v>697036854</v>
      </c>
      <c r="Z44" s="722"/>
      <c r="AA44" s="722"/>
      <c r="AB44" s="745">
        <f>SUM(AB36:AB43)</f>
        <v>0.59</v>
      </c>
      <c r="AC44" s="724"/>
      <c r="AD44" s="724"/>
    </row>
    <row r="45" spans="2:30" s="712" customFormat="1" ht="56.25" customHeight="1" x14ac:dyDescent="0.25">
      <c r="B45" s="768" t="s">
        <v>220</v>
      </c>
      <c r="C45" s="769"/>
      <c r="D45" s="770"/>
      <c r="E45" s="770"/>
      <c r="F45" s="770"/>
      <c r="G45" s="770"/>
      <c r="H45" s="770"/>
      <c r="I45" s="770"/>
      <c r="J45" s="770"/>
      <c r="K45" s="770"/>
      <c r="L45" s="770"/>
      <c r="M45" s="771"/>
      <c r="N45" s="770"/>
      <c r="O45" s="771"/>
      <c r="P45" s="770"/>
      <c r="Q45" s="771"/>
      <c r="R45" s="772">
        <f>SUM(R14:R44)</f>
        <v>8200000000</v>
      </c>
      <c r="S45" s="772">
        <f>SUM(S14:S44)</f>
        <v>8200000000</v>
      </c>
      <c r="T45" s="773"/>
      <c r="U45" s="773"/>
      <c r="V45" s="773"/>
      <c r="W45" s="773"/>
      <c r="X45" s="773">
        <f>+X23+X33+X44</f>
        <v>3074164773</v>
      </c>
      <c r="Y45" s="773">
        <f>+Y23+Y33+Y44</f>
        <v>2381714260</v>
      </c>
      <c r="Z45" s="773"/>
      <c r="AA45" s="774"/>
      <c r="AB45" s="774"/>
      <c r="AC45" s="774"/>
      <c r="AD45" s="774"/>
    </row>
    <row r="46" spans="2:30" s="712" customFormat="1" ht="40.5" customHeight="1" x14ac:dyDescent="0.25">
      <c r="B46" s="775" t="s">
        <v>221</v>
      </c>
      <c r="C46" s="776" t="s">
        <v>222</v>
      </c>
      <c r="D46" s="776"/>
      <c r="E46" s="776"/>
      <c r="F46" s="776"/>
      <c r="G46" s="776"/>
      <c r="H46" s="776"/>
      <c r="I46" s="776"/>
      <c r="J46" s="776"/>
      <c r="K46" s="776"/>
      <c r="L46" s="776"/>
      <c r="M46" s="776"/>
      <c r="N46" s="776"/>
      <c r="O46" s="776"/>
      <c r="P46" s="776"/>
      <c r="Q46" s="776"/>
      <c r="R46" s="776"/>
      <c r="S46" s="776"/>
      <c r="T46" s="776"/>
      <c r="U46" s="776"/>
      <c r="V46" s="776"/>
      <c r="W46" s="776"/>
      <c r="X46" s="776"/>
      <c r="Y46" s="776"/>
      <c r="Z46" s="777" t="s">
        <v>66</v>
      </c>
      <c r="AA46" s="778">
        <v>2023</v>
      </c>
      <c r="AB46" s="739"/>
      <c r="AC46" s="779" t="s">
        <v>223</v>
      </c>
      <c r="AD46" s="780">
        <v>1200000000</v>
      </c>
    </row>
    <row r="47" spans="2:30" s="712" customFormat="1" ht="37.5" customHeight="1" x14ac:dyDescent="0.25">
      <c r="B47" s="750" t="s">
        <v>68</v>
      </c>
      <c r="C47" s="781" t="s">
        <v>224</v>
      </c>
      <c r="D47" s="782"/>
      <c r="E47" s="782"/>
      <c r="F47" s="782"/>
      <c r="G47" s="782"/>
      <c r="H47" s="782"/>
      <c r="I47" s="782"/>
      <c r="J47" s="782"/>
      <c r="K47" s="782"/>
      <c r="L47" s="782"/>
      <c r="M47" s="782"/>
      <c r="N47" s="782"/>
      <c r="O47" s="782"/>
      <c r="P47" s="782"/>
      <c r="Q47" s="782"/>
      <c r="R47" s="782"/>
      <c r="S47" s="782"/>
      <c r="T47" s="782"/>
      <c r="U47" s="782"/>
      <c r="V47" s="782"/>
      <c r="W47" s="782"/>
      <c r="X47" s="782"/>
      <c r="Y47" s="783"/>
      <c r="Z47" s="777" t="s">
        <v>70</v>
      </c>
      <c r="AA47" s="778" t="s">
        <v>652</v>
      </c>
      <c r="AB47" s="777"/>
      <c r="AC47" s="777"/>
      <c r="AD47" s="784"/>
    </row>
    <row r="48" spans="2:30" s="712" customFormat="1" ht="67.5" customHeight="1" x14ac:dyDescent="0.25">
      <c r="B48" s="750"/>
      <c r="C48" s="747" t="s">
        <v>653</v>
      </c>
      <c r="D48" s="747"/>
      <c r="E48" s="747"/>
      <c r="F48" s="747"/>
      <c r="G48" s="747" t="s">
        <v>689</v>
      </c>
      <c r="H48" s="785"/>
      <c r="I48" s="785"/>
      <c r="J48" s="785"/>
      <c r="K48" s="785"/>
      <c r="L48" s="785"/>
      <c r="M48" s="785"/>
      <c r="N48" s="747" t="s">
        <v>370</v>
      </c>
      <c r="O48" s="748"/>
      <c r="P48" s="748"/>
      <c r="Q48" s="748"/>
      <c r="R48" s="747" t="s">
        <v>655</v>
      </c>
      <c r="S48" s="747"/>
      <c r="T48" s="748"/>
      <c r="U48" s="748"/>
      <c r="V48" s="748"/>
      <c r="W48" s="748"/>
      <c r="X48" s="747" t="s">
        <v>656</v>
      </c>
      <c r="Y48" s="747"/>
      <c r="Z48" s="747" t="s">
        <v>657</v>
      </c>
      <c r="AA48" s="747"/>
      <c r="AB48" s="748"/>
      <c r="AC48" s="750" t="s">
        <v>690</v>
      </c>
      <c r="AD48" s="747" t="s">
        <v>78</v>
      </c>
    </row>
    <row r="49" spans="2:37" s="712" customFormat="1" ht="48" customHeight="1" x14ac:dyDescent="0.25">
      <c r="B49" s="746" t="s">
        <v>79</v>
      </c>
      <c r="C49" s="747" t="s">
        <v>80</v>
      </c>
      <c r="D49" s="747" t="s">
        <v>81</v>
      </c>
      <c r="E49" s="747" t="s">
        <v>82</v>
      </c>
      <c r="F49" s="747" t="s">
        <v>83</v>
      </c>
      <c r="G49" s="747" t="s">
        <v>86</v>
      </c>
      <c r="H49" s="747" t="s">
        <v>87</v>
      </c>
      <c r="I49" s="746" t="s">
        <v>33</v>
      </c>
      <c r="J49" s="747" t="s">
        <v>88</v>
      </c>
      <c r="K49" s="747" t="s">
        <v>84</v>
      </c>
      <c r="L49" s="747" t="s">
        <v>373</v>
      </c>
      <c r="M49" s="746" t="s">
        <v>374</v>
      </c>
      <c r="N49" s="747" t="s">
        <v>375</v>
      </c>
      <c r="O49" s="747" t="s">
        <v>376</v>
      </c>
      <c r="P49" s="747" t="s">
        <v>377</v>
      </c>
      <c r="Q49" s="747" t="s">
        <v>378</v>
      </c>
      <c r="R49" s="746" t="s">
        <v>93</v>
      </c>
      <c r="S49" s="746"/>
      <c r="T49" s="747" t="s">
        <v>379</v>
      </c>
      <c r="U49" s="748"/>
      <c r="V49" s="748"/>
      <c r="W49" s="748"/>
      <c r="X49" s="746" t="s">
        <v>94</v>
      </c>
      <c r="Y49" s="746"/>
      <c r="Z49" s="747" t="s">
        <v>380</v>
      </c>
      <c r="AA49" s="747" t="s">
        <v>659</v>
      </c>
      <c r="AB49" s="747" t="s">
        <v>430</v>
      </c>
      <c r="AC49" s="747" t="s">
        <v>98</v>
      </c>
      <c r="AD49" s="747"/>
    </row>
    <row r="50" spans="2:37" s="712" customFormat="1" ht="60" customHeight="1" x14ac:dyDescent="0.25">
      <c r="B50" s="746"/>
      <c r="C50" s="747"/>
      <c r="D50" s="747"/>
      <c r="E50" s="747"/>
      <c r="F50" s="747"/>
      <c r="G50" s="747"/>
      <c r="H50" s="747"/>
      <c r="I50" s="746"/>
      <c r="J50" s="746"/>
      <c r="K50" s="747"/>
      <c r="L50" s="747"/>
      <c r="M50" s="746"/>
      <c r="N50" s="747"/>
      <c r="O50" s="747"/>
      <c r="P50" s="747"/>
      <c r="Q50" s="747"/>
      <c r="R50" s="750" t="s">
        <v>381</v>
      </c>
      <c r="S50" s="750" t="s">
        <v>100</v>
      </c>
      <c r="T50" s="750" t="s">
        <v>382</v>
      </c>
      <c r="U50" s="750" t="s">
        <v>383</v>
      </c>
      <c r="V50" s="750" t="s">
        <v>384</v>
      </c>
      <c r="W50" s="750" t="s">
        <v>385</v>
      </c>
      <c r="X50" s="750" t="s">
        <v>101</v>
      </c>
      <c r="Y50" s="750" t="s">
        <v>102</v>
      </c>
      <c r="Z50" s="747"/>
      <c r="AA50" s="747"/>
      <c r="AB50" s="747"/>
      <c r="AC50" s="747"/>
      <c r="AD50" s="747"/>
    </row>
    <row r="51" spans="2:37" s="712" customFormat="1" ht="209.1" customHeight="1" x14ac:dyDescent="0.25">
      <c r="B51" s="752" t="s">
        <v>225</v>
      </c>
      <c r="C51" s="786" t="s">
        <v>0</v>
      </c>
      <c r="D51" s="752" t="s">
        <v>420</v>
      </c>
      <c r="E51" s="752" t="s">
        <v>227</v>
      </c>
      <c r="F51" s="752" t="s">
        <v>266</v>
      </c>
      <c r="G51" s="713" t="s">
        <v>421</v>
      </c>
      <c r="H51" s="713" t="s">
        <v>230</v>
      </c>
      <c r="I51" s="713">
        <v>1</v>
      </c>
      <c r="J51" s="713" t="s">
        <v>422</v>
      </c>
      <c r="K51" s="714" t="s">
        <v>389</v>
      </c>
      <c r="L51" s="717">
        <v>0.25</v>
      </c>
      <c r="M51" s="716" t="s">
        <v>228</v>
      </c>
      <c r="N51" s="717">
        <v>0.2</v>
      </c>
      <c r="O51" s="717">
        <v>0.5</v>
      </c>
      <c r="P51" s="717">
        <v>0.9</v>
      </c>
      <c r="Q51" s="717">
        <v>1</v>
      </c>
      <c r="R51" s="718">
        <v>44028791</v>
      </c>
      <c r="S51" s="753">
        <f>SUM(R51:R54)</f>
        <v>659310668</v>
      </c>
      <c r="T51" s="720">
        <f t="shared" ref="T51:W54" si="9">ROUND($R51*N51,0)</f>
        <v>8805758</v>
      </c>
      <c r="U51" s="720">
        <f t="shared" si="9"/>
        <v>22014396</v>
      </c>
      <c r="V51" s="720">
        <f t="shared" si="9"/>
        <v>39625912</v>
      </c>
      <c r="W51" s="720">
        <f t="shared" si="9"/>
        <v>44028791</v>
      </c>
      <c r="X51" s="721">
        <v>29689000</v>
      </c>
      <c r="Y51" s="721">
        <v>27429000</v>
      </c>
      <c r="Z51" s="722">
        <v>0.51</v>
      </c>
      <c r="AA51" s="716" t="s">
        <v>691</v>
      </c>
      <c r="AB51" s="722">
        <f>L51*Z51</f>
        <v>0.1275</v>
      </c>
      <c r="AC51" s="724"/>
      <c r="AD51" s="724"/>
    </row>
    <row r="52" spans="2:37" s="712" customFormat="1" ht="41.45" customHeight="1" x14ac:dyDescent="0.25">
      <c r="B52" s="752"/>
      <c r="C52" s="786"/>
      <c r="D52" s="755"/>
      <c r="E52" s="755"/>
      <c r="F52" s="755"/>
      <c r="G52" s="734"/>
      <c r="H52" s="734"/>
      <c r="I52" s="734"/>
      <c r="J52" s="725"/>
      <c r="K52" s="714" t="s">
        <v>390</v>
      </c>
      <c r="L52" s="717">
        <v>0.25</v>
      </c>
      <c r="M52" s="716" t="s">
        <v>233</v>
      </c>
      <c r="N52" s="717">
        <v>0.2</v>
      </c>
      <c r="O52" s="717">
        <v>0.5</v>
      </c>
      <c r="P52" s="717">
        <v>0.9</v>
      </c>
      <c r="Q52" s="717">
        <v>1</v>
      </c>
      <c r="R52" s="718">
        <v>280138332</v>
      </c>
      <c r="S52" s="753"/>
      <c r="T52" s="720">
        <f t="shared" si="9"/>
        <v>56027666</v>
      </c>
      <c r="U52" s="720">
        <f t="shared" si="9"/>
        <v>140069166</v>
      </c>
      <c r="V52" s="720">
        <f t="shared" si="9"/>
        <v>252124499</v>
      </c>
      <c r="W52" s="720">
        <f t="shared" si="9"/>
        <v>280138332</v>
      </c>
      <c r="X52" s="721">
        <v>106421795</v>
      </c>
      <c r="Y52" s="721">
        <v>83926609</v>
      </c>
      <c r="Z52" s="722">
        <v>0.51</v>
      </c>
      <c r="AA52" s="716" t="s">
        <v>692</v>
      </c>
      <c r="AB52" s="722">
        <f t="shared" ref="AB52:AB54" si="10">L52*Z52</f>
        <v>0.1275</v>
      </c>
      <c r="AC52" s="724"/>
      <c r="AD52" s="724"/>
    </row>
    <row r="53" spans="2:37" s="712" customFormat="1" ht="147.6" customHeight="1" x14ac:dyDescent="0.25">
      <c r="B53" s="752"/>
      <c r="C53" s="786"/>
      <c r="D53" s="755"/>
      <c r="E53" s="755"/>
      <c r="F53" s="755"/>
      <c r="G53" s="752" t="s">
        <v>235</v>
      </c>
      <c r="H53" s="713" t="s">
        <v>230</v>
      </c>
      <c r="I53" s="713">
        <v>2</v>
      </c>
      <c r="J53" s="725"/>
      <c r="K53" s="714" t="s">
        <v>395</v>
      </c>
      <c r="L53" s="717">
        <v>0.25</v>
      </c>
      <c r="M53" s="716" t="s">
        <v>234</v>
      </c>
      <c r="N53" s="717">
        <v>0.2</v>
      </c>
      <c r="O53" s="717">
        <v>0.5</v>
      </c>
      <c r="P53" s="717">
        <v>0.9</v>
      </c>
      <c r="Q53" s="717">
        <v>1</v>
      </c>
      <c r="R53" s="718">
        <v>303462292</v>
      </c>
      <c r="S53" s="753"/>
      <c r="T53" s="720">
        <f t="shared" si="9"/>
        <v>60692458</v>
      </c>
      <c r="U53" s="720">
        <f t="shared" si="9"/>
        <v>151731146</v>
      </c>
      <c r="V53" s="720">
        <f t="shared" si="9"/>
        <v>273116063</v>
      </c>
      <c r="W53" s="720">
        <f t="shared" si="9"/>
        <v>303462292</v>
      </c>
      <c r="X53" s="721">
        <v>95370085</v>
      </c>
      <c r="Y53" s="721">
        <v>71444761</v>
      </c>
      <c r="Z53" s="722">
        <v>0.51</v>
      </c>
      <c r="AA53" s="716" t="s">
        <v>693</v>
      </c>
      <c r="AB53" s="722">
        <f t="shared" si="10"/>
        <v>0.1275</v>
      </c>
      <c r="AC53" s="724"/>
      <c r="AD53" s="724"/>
    </row>
    <row r="54" spans="2:37" s="712" customFormat="1" ht="37.5" customHeight="1" x14ac:dyDescent="0.25">
      <c r="B54" s="752"/>
      <c r="C54" s="786"/>
      <c r="D54" s="755"/>
      <c r="E54" s="755"/>
      <c r="F54" s="755"/>
      <c r="G54" s="752"/>
      <c r="H54" s="734"/>
      <c r="I54" s="734"/>
      <c r="J54" s="734"/>
      <c r="K54" s="714" t="s">
        <v>396</v>
      </c>
      <c r="L54" s="717">
        <v>0.25</v>
      </c>
      <c r="M54" s="728" t="s">
        <v>423</v>
      </c>
      <c r="N54" s="717">
        <v>0.2</v>
      </c>
      <c r="O54" s="717">
        <v>0.5</v>
      </c>
      <c r="P54" s="717">
        <v>0.9</v>
      </c>
      <c r="Q54" s="717">
        <v>1</v>
      </c>
      <c r="R54" s="718">
        <v>31681253</v>
      </c>
      <c r="S54" s="753"/>
      <c r="T54" s="720">
        <f t="shared" si="9"/>
        <v>6336251</v>
      </c>
      <c r="U54" s="720">
        <f t="shared" si="9"/>
        <v>15840627</v>
      </c>
      <c r="V54" s="720">
        <f t="shared" si="9"/>
        <v>28513128</v>
      </c>
      <c r="W54" s="720">
        <f t="shared" si="9"/>
        <v>31681253</v>
      </c>
      <c r="X54" s="721">
        <v>3016694</v>
      </c>
      <c r="Y54" s="721">
        <v>1772994</v>
      </c>
      <c r="Z54" s="722">
        <v>0.51</v>
      </c>
      <c r="AA54" s="716" t="s">
        <v>694</v>
      </c>
      <c r="AB54" s="722">
        <f t="shared" si="10"/>
        <v>0.1275</v>
      </c>
      <c r="AC54" s="724"/>
      <c r="AD54" s="724"/>
    </row>
    <row r="55" spans="2:37" s="712" customFormat="1" ht="56.25" customHeight="1" x14ac:dyDescent="0.25">
      <c r="B55" s="738"/>
      <c r="C55" s="739"/>
      <c r="D55" s="738"/>
      <c r="E55" s="738"/>
      <c r="F55" s="738"/>
      <c r="G55" s="738"/>
      <c r="H55" s="738"/>
      <c r="I55" s="738"/>
      <c r="J55" s="738"/>
      <c r="K55" s="738"/>
      <c r="L55" s="759">
        <f>SUM(L51:L54)</f>
        <v>1</v>
      </c>
      <c r="M55" s="728"/>
      <c r="N55" s="717"/>
      <c r="O55" s="741"/>
      <c r="P55" s="717"/>
      <c r="Q55" s="741"/>
      <c r="R55" s="742"/>
      <c r="S55" s="743"/>
      <c r="T55" s="760">
        <f>SUM(T51:T54)</f>
        <v>131862133</v>
      </c>
      <c r="U55" s="760">
        <f t="shared" ref="U55:W55" si="11">SUM(U51:U54)</f>
        <v>329655335</v>
      </c>
      <c r="V55" s="760">
        <f t="shared" si="11"/>
        <v>593379602</v>
      </c>
      <c r="W55" s="760">
        <f t="shared" si="11"/>
        <v>659310668</v>
      </c>
      <c r="X55" s="761">
        <f>SUM(X51:X54)</f>
        <v>234497574</v>
      </c>
      <c r="Y55" s="761">
        <f>SUM(Y51:Y54)</f>
        <v>184573364</v>
      </c>
      <c r="Z55" s="722"/>
      <c r="AA55" s="722"/>
      <c r="AB55" s="745">
        <f>SUM(AB51:AB54)</f>
        <v>0.51</v>
      </c>
      <c r="AC55" s="724"/>
      <c r="AD55" s="724"/>
    </row>
    <row r="56" spans="2:37" s="712" customFormat="1" ht="33.75" customHeight="1" x14ac:dyDescent="0.25">
      <c r="B56" s="746" t="s">
        <v>150</v>
      </c>
      <c r="C56" s="747" t="s">
        <v>80</v>
      </c>
      <c r="D56" s="747" t="s">
        <v>81</v>
      </c>
      <c r="E56" s="747" t="s">
        <v>82</v>
      </c>
      <c r="F56" s="747" t="s">
        <v>83</v>
      </c>
      <c r="G56" s="747" t="s">
        <v>86</v>
      </c>
      <c r="H56" s="747" t="s">
        <v>87</v>
      </c>
      <c r="I56" s="746" t="s">
        <v>33</v>
      </c>
      <c r="J56" s="747" t="s">
        <v>88</v>
      </c>
      <c r="K56" s="747" t="s">
        <v>84</v>
      </c>
      <c r="L56" s="747" t="s">
        <v>373</v>
      </c>
      <c r="M56" s="746" t="s">
        <v>85</v>
      </c>
      <c r="N56" s="747" t="s">
        <v>375</v>
      </c>
      <c r="O56" s="747" t="s">
        <v>376</v>
      </c>
      <c r="P56" s="747" t="s">
        <v>377</v>
      </c>
      <c r="Q56" s="747" t="s">
        <v>378</v>
      </c>
      <c r="R56" s="746" t="s">
        <v>93</v>
      </c>
      <c r="S56" s="746"/>
      <c r="T56" s="747" t="s">
        <v>379</v>
      </c>
      <c r="U56" s="748"/>
      <c r="V56" s="748"/>
      <c r="W56" s="748"/>
      <c r="X56" s="746" t="s">
        <v>94</v>
      </c>
      <c r="Y56" s="746"/>
      <c r="Z56" s="747" t="s">
        <v>380</v>
      </c>
      <c r="AA56" s="747" t="s">
        <v>695</v>
      </c>
      <c r="AB56" s="747" t="s">
        <v>430</v>
      </c>
      <c r="AC56" s="747" t="s">
        <v>98</v>
      </c>
      <c r="AD56" s="749" t="s">
        <v>78</v>
      </c>
    </row>
    <row r="57" spans="2:37" s="712" customFormat="1" ht="70.5" customHeight="1" x14ac:dyDescent="0.25">
      <c r="B57" s="746"/>
      <c r="C57" s="747"/>
      <c r="D57" s="747"/>
      <c r="E57" s="747"/>
      <c r="F57" s="747"/>
      <c r="G57" s="747"/>
      <c r="H57" s="747"/>
      <c r="I57" s="746"/>
      <c r="J57" s="746"/>
      <c r="K57" s="747"/>
      <c r="L57" s="747"/>
      <c r="M57" s="746"/>
      <c r="N57" s="747"/>
      <c r="O57" s="747"/>
      <c r="P57" s="747"/>
      <c r="Q57" s="747"/>
      <c r="R57" s="750" t="s">
        <v>381</v>
      </c>
      <c r="S57" s="750" t="s">
        <v>100</v>
      </c>
      <c r="T57" s="750" t="s">
        <v>382</v>
      </c>
      <c r="U57" s="750" t="s">
        <v>383</v>
      </c>
      <c r="V57" s="750" t="s">
        <v>384</v>
      </c>
      <c r="W57" s="750" t="s">
        <v>385</v>
      </c>
      <c r="X57" s="750" t="s">
        <v>101</v>
      </c>
      <c r="Y57" s="750" t="s">
        <v>102</v>
      </c>
      <c r="Z57" s="747"/>
      <c r="AA57" s="747"/>
      <c r="AB57" s="747"/>
      <c r="AC57" s="747"/>
      <c r="AD57" s="751"/>
    </row>
    <row r="58" spans="2:37" s="712" customFormat="1" ht="53.25" customHeight="1" x14ac:dyDescent="0.25">
      <c r="B58" s="752" t="s">
        <v>238</v>
      </c>
      <c r="C58" s="786" t="s">
        <v>0</v>
      </c>
      <c r="D58" s="752" t="s">
        <v>420</v>
      </c>
      <c r="E58" s="713" t="s">
        <v>227</v>
      </c>
      <c r="F58" s="713" t="s">
        <v>266</v>
      </c>
      <c r="G58" s="752" t="s">
        <v>240</v>
      </c>
      <c r="H58" s="713" t="s">
        <v>230</v>
      </c>
      <c r="I58" s="713">
        <v>1</v>
      </c>
      <c r="J58" s="713" t="s">
        <v>241</v>
      </c>
      <c r="K58" s="714" t="s">
        <v>424</v>
      </c>
      <c r="L58" s="717">
        <v>0.25</v>
      </c>
      <c r="M58" s="716" t="s">
        <v>239</v>
      </c>
      <c r="N58" s="717">
        <v>0.2</v>
      </c>
      <c r="O58" s="717">
        <v>0.5</v>
      </c>
      <c r="P58" s="717">
        <v>0.9</v>
      </c>
      <c r="Q58" s="717">
        <v>1</v>
      </c>
      <c r="R58" s="718">
        <v>144000000</v>
      </c>
      <c r="S58" s="753">
        <f>SUM(R58:R61)</f>
        <v>540689332</v>
      </c>
      <c r="T58" s="720">
        <f t="shared" ref="T58:W61" si="12">ROUND($R58*N58,0)</f>
        <v>28800000</v>
      </c>
      <c r="U58" s="720">
        <f t="shared" si="12"/>
        <v>72000000</v>
      </c>
      <c r="V58" s="720">
        <f t="shared" si="12"/>
        <v>129600000</v>
      </c>
      <c r="W58" s="720">
        <f t="shared" si="12"/>
        <v>144000000</v>
      </c>
      <c r="X58" s="721">
        <v>47125870</v>
      </c>
      <c r="Y58" s="721">
        <v>37986870</v>
      </c>
      <c r="Z58" s="722">
        <v>0.51</v>
      </c>
      <c r="AA58" s="716" t="s">
        <v>696</v>
      </c>
      <c r="AB58" s="722">
        <f>L58*Z58</f>
        <v>0.1275</v>
      </c>
      <c r="AC58" s="724"/>
      <c r="AD58" s="724"/>
    </row>
    <row r="59" spans="2:37" s="712" customFormat="1" ht="54" customHeight="1" x14ac:dyDescent="0.25">
      <c r="B59" s="752"/>
      <c r="C59" s="786"/>
      <c r="D59" s="755"/>
      <c r="E59" s="725"/>
      <c r="F59" s="725"/>
      <c r="G59" s="752"/>
      <c r="H59" s="734"/>
      <c r="I59" s="734"/>
      <c r="J59" s="725"/>
      <c r="K59" s="714" t="s">
        <v>400</v>
      </c>
      <c r="L59" s="717">
        <v>0.25</v>
      </c>
      <c r="M59" s="716" t="s">
        <v>243</v>
      </c>
      <c r="N59" s="717">
        <v>0.2</v>
      </c>
      <c r="O59" s="717">
        <v>0.5</v>
      </c>
      <c r="P59" s="717">
        <v>0.9</v>
      </c>
      <c r="Q59" s="717">
        <v>1</v>
      </c>
      <c r="R59" s="718">
        <v>117607083</v>
      </c>
      <c r="S59" s="753"/>
      <c r="T59" s="720">
        <f t="shared" si="12"/>
        <v>23521417</v>
      </c>
      <c r="U59" s="720">
        <f t="shared" si="12"/>
        <v>58803542</v>
      </c>
      <c r="V59" s="720">
        <f t="shared" si="12"/>
        <v>105846375</v>
      </c>
      <c r="W59" s="720">
        <f t="shared" si="12"/>
        <v>117607083</v>
      </c>
      <c r="X59" s="721">
        <v>1759800</v>
      </c>
      <c r="Y59" s="721">
        <v>1759800</v>
      </c>
      <c r="Z59" s="722">
        <v>0.51</v>
      </c>
      <c r="AA59" s="716" t="s">
        <v>697</v>
      </c>
      <c r="AB59" s="722">
        <f t="shared" ref="AB59:AB61" si="13">L59*Z59</f>
        <v>0.1275</v>
      </c>
      <c r="AC59" s="724"/>
      <c r="AD59" s="724"/>
    </row>
    <row r="60" spans="2:37" s="712" customFormat="1" ht="33.950000000000003" customHeight="1" x14ac:dyDescent="0.25">
      <c r="B60" s="752"/>
      <c r="C60" s="786"/>
      <c r="D60" s="755"/>
      <c r="E60" s="725"/>
      <c r="F60" s="725"/>
      <c r="G60" s="752" t="s">
        <v>245</v>
      </c>
      <c r="H60" s="713" t="s">
        <v>230</v>
      </c>
      <c r="I60" s="713">
        <v>1</v>
      </c>
      <c r="J60" s="725"/>
      <c r="K60" s="714" t="s">
        <v>403</v>
      </c>
      <c r="L60" s="717">
        <v>0.25</v>
      </c>
      <c r="M60" s="716" t="s">
        <v>244</v>
      </c>
      <c r="N60" s="717">
        <v>0.2</v>
      </c>
      <c r="O60" s="717">
        <v>0.5</v>
      </c>
      <c r="P60" s="717">
        <v>0.9</v>
      </c>
      <c r="Q60" s="717">
        <v>1</v>
      </c>
      <c r="R60" s="718">
        <v>98607406</v>
      </c>
      <c r="S60" s="753"/>
      <c r="T60" s="720">
        <f t="shared" si="12"/>
        <v>19721481</v>
      </c>
      <c r="U60" s="720">
        <f t="shared" si="12"/>
        <v>49303703</v>
      </c>
      <c r="V60" s="720">
        <f t="shared" si="12"/>
        <v>88746665</v>
      </c>
      <c r="W60" s="720">
        <f t="shared" si="12"/>
        <v>98607406</v>
      </c>
      <c r="X60" s="721">
        <v>15506175</v>
      </c>
      <c r="Y60" s="721">
        <v>13940287</v>
      </c>
      <c r="Z60" s="722">
        <v>0.51</v>
      </c>
      <c r="AA60" s="716" t="s">
        <v>698</v>
      </c>
      <c r="AB60" s="722">
        <f t="shared" si="13"/>
        <v>0.1275</v>
      </c>
      <c r="AC60" s="724"/>
      <c r="AD60" s="724"/>
    </row>
    <row r="61" spans="2:37" s="712" customFormat="1" ht="36.6" customHeight="1" x14ac:dyDescent="0.25">
      <c r="B61" s="752"/>
      <c r="C61" s="786"/>
      <c r="D61" s="755"/>
      <c r="E61" s="734"/>
      <c r="F61" s="734"/>
      <c r="G61" s="752"/>
      <c r="H61" s="734"/>
      <c r="I61" s="734"/>
      <c r="J61" s="734"/>
      <c r="K61" s="714" t="s">
        <v>404</v>
      </c>
      <c r="L61" s="717">
        <v>0.25</v>
      </c>
      <c r="M61" s="728" t="s">
        <v>246</v>
      </c>
      <c r="N61" s="717">
        <v>0.2</v>
      </c>
      <c r="O61" s="717">
        <v>0.5</v>
      </c>
      <c r="P61" s="717">
        <v>0.9</v>
      </c>
      <c r="Q61" s="717">
        <v>1</v>
      </c>
      <c r="R61" s="718">
        <v>180474843</v>
      </c>
      <c r="S61" s="753"/>
      <c r="T61" s="720">
        <f t="shared" si="12"/>
        <v>36094969</v>
      </c>
      <c r="U61" s="720">
        <f t="shared" si="12"/>
        <v>90237422</v>
      </c>
      <c r="V61" s="720">
        <f t="shared" si="12"/>
        <v>162427359</v>
      </c>
      <c r="W61" s="720">
        <f t="shared" si="12"/>
        <v>180474843</v>
      </c>
      <c r="X61" s="721">
        <v>47976050</v>
      </c>
      <c r="Y61" s="721">
        <v>35568202</v>
      </c>
      <c r="Z61" s="722">
        <v>0.51</v>
      </c>
      <c r="AA61" s="716" t="s">
        <v>699</v>
      </c>
      <c r="AB61" s="722">
        <f t="shared" si="13"/>
        <v>0.1275</v>
      </c>
      <c r="AC61" s="724"/>
      <c r="AD61" s="724"/>
    </row>
    <row r="62" spans="2:37" s="712" customFormat="1" ht="56.25" customHeight="1" x14ac:dyDescent="0.25">
      <c r="B62" s="738"/>
      <c r="C62" s="739"/>
      <c r="D62" s="738"/>
      <c r="E62" s="738"/>
      <c r="F62" s="738"/>
      <c r="G62" s="738"/>
      <c r="H62" s="738"/>
      <c r="I62" s="738"/>
      <c r="J62" s="738"/>
      <c r="K62" s="738"/>
      <c r="L62" s="759">
        <f>SUM(L58:L61)</f>
        <v>1</v>
      </c>
      <c r="M62" s="728"/>
      <c r="N62" s="717"/>
      <c r="O62" s="741"/>
      <c r="P62" s="717"/>
      <c r="Q62" s="741"/>
      <c r="R62" s="742"/>
      <c r="S62" s="743"/>
      <c r="T62" s="760">
        <f>SUM(T58:T61)</f>
        <v>108137867</v>
      </c>
      <c r="U62" s="760">
        <f t="shared" ref="U62:W62" si="14">SUM(U58:U61)</f>
        <v>270344667</v>
      </c>
      <c r="V62" s="760">
        <f t="shared" si="14"/>
        <v>486620399</v>
      </c>
      <c r="W62" s="760">
        <f t="shared" si="14"/>
        <v>540689332</v>
      </c>
      <c r="X62" s="761">
        <f>SUM(X58:X61)</f>
        <v>112367895</v>
      </c>
      <c r="Y62" s="761">
        <f>SUM(Y58:Y61)</f>
        <v>89255159</v>
      </c>
      <c r="Z62" s="722"/>
      <c r="AA62" s="722"/>
      <c r="AB62" s="745">
        <f>SUM(AB58:AB61)</f>
        <v>0.51</v>
      </c>
      <c r="AC62" s="724"/>
      <c r="AD62" s="724"/>
    </row>
    <row r="63" spans="2:37" s="712" customFormat="1" ht="56.25" customHeight="1" x14ac:dyDescent="0.25">
      <c r="B63" s="768" t="s">
        <v>247</v>
      </c>
      <c r="C63" s="769"/>
      <c r="D63" s="770"/>
      <c r="E63" s="770"/>
      <c r="F63" s="770"/>
      <c r="G63" s="770"/>
      <c r="H63" s="770"/>
      <c r="I63" s="770"/>
      <c r="J63" s="770"/>
      <c r="K63" s="770"/>
      <c r="L63" s="770"/>
      <c r="M63" s="771"/>
      <c r="N63" s="770"/>
      <c r="O63" s="771"/>
      <c r="P63" s="770"/>
      <c r="Q63" s="771"/>
      <c r="R63" s="772">
        <f>SUM(R51:R62)</f>
        <v>1200000000</v>
      </c>
      <c r="S63" s="772">
        <f>SUM(S51:S62)</f>
        <v>1200000000</v>
      </c>
      <c r="T63" s="773"/>
      <c r="U63" s="773"/>
      <c r="V63" s="773"/>
      <c r="W63" s="773"/>
      <c r="X63" s="773">
        <f>+X55+X62</f>
        <v>346865469</v>
      </c>
      <c r="Y63" s="773">
        <f>+Y55+Y62</f>
        <v>273828523</v>
      </c>
      <c r="Z63" s="773"/>
      <c r="AA63" s="774"/>
      <c r="AB63" s="774"/>
      <c r="AC63" s="774"/>
      <c r="AD63" s="774"/>
    </row>
    <row r="64" spans="2:37" s="712" customFormat="1" x14ac:dyDescent="0.25">
      <c r="B64" s="787" t="s">
        <v>700</v>
      </c>
      <c r="C64" s="787"/>
      <c r="D64" s="787"/>
      <c r="R64" s="788"/>
      <c r="AC64" s="789"/>
      <c r="AD64" s="789"/>
      <c r="AE64" s="789"/>
      <c r="AF64" s="789"/>
      <c r="AG64" s="789"/>
      <c r="AH64" s="789"/>
      <c r="AI64" s="789"/>
      <c r="AJ64" s="789"/>
      <c r="AK64" s="789"/>
    </row>
    <row r="65" spans="29:37" x14ac:dyDescent="0.25">
      <c r="AC65" s="790"/>
      <c r="AD65" s="790"/>
      <c r="AE65" s="790"/>
      <c r="AF65" s="790"/>
      <c r="AG65" s="790"/>
      <c r="AH65" s="790"/>
      <c r="AI65" s="790"/>
      <c r="AJ65" s="790"/>
      <c r="AK65" s="790"/>
    </row>
    <row r="66" spans="29:37" x14ac:dyDescent="0.25">
      <c r="AC66" s="790"/>
      <c r="AD66" s="790"/>
      <c r="AE66" s="790"/>
      <c r="AF66" s="790"/>
      <c r="AG66" s="790"/>
      <c r="AH66" s="790"/>
      <c r="AI66" s="790"/>
      <c r="AJ66" s="790"/>
      <c r="AK66" s="790"/>
    </row>
    <row r="67" spans="29:37" x14ac:dyDescent="0.25">
      <c r="AC67" s="790"/>
      <c r="AD67" s="790"/>
      <c r="AE67" s="790"/>
      <c r="AF67" s="790"/>
      <c r="AG67" s="790"/>
      <c r="AH67" s="790"/>
      <c r="AI67" s="790"/>
      <c r="AJ67" s="790"/>
      <c r="AK67" s="790"/>
    </row>
    <row r="68" spans="29:37" x14ac:dyDescent="0.25">
      <c r="AC68" s="790"/>
      <c r="AD68" s="790"/>
      <c r="AE68" s="790"/>
      <c r="AF68" s="790"/>
      <c r="AG68" s="790"/>
      <c r="AH68" s="790"/>
      <c r="AI68" s="790"/>
      <c r="AJ68" s="790"/>
      <c r="AK68" s="790"/>
    </row>
    <row r="69" spans="29:37" x14ac:dyDescent="0.25">
      <c r="AC69" s="790"/>
      <c r="AD69" s="790"/>
      <c r="AE69" s="790"/>
      <c r="AF69" s="790"/>
      <c r="AG69" s="790"/>
      <c r="AH69" s="790"/>
      <c r="AI69" s="790"/>
      <c r="AJ69" s="790"/>
      <c r="AK69" s="790"/>
    </row>
    <row r="70" spans="29:37" x14ac:dyDescent="0.25">
      <c r="AC70" s="790"/>
      <c r="AD70" s="790"/>
      <c r="AE70" s="790"/>
      <c r="AF70" s="790"/>
      <c r="AG70" s="790"/>
      <c r="AH70" s="790"/>
      <c r="AI70" s="790"/>
      <c r="AJ70" s="790"/>
      <c r="AK70" s="790"/>
    </row>
    <row r="71" spans="29:37" x14ac:dyDescent="0.25">
      <c r="AC71" s="790"/>
      <c r="AD71" s="790"/>
      <c r="AE71" s="790"/>
      <c r="AF71" s="790"/>
      <c r="AG71" s="790"/>
      <c r="AH71" s="790"/>
      <c r="AI71" s="790"/>
      <c r="AJ71" s="790"/>
      <c r="AK71" s="790"/>
    </row>
    <row r="72" spans="29:37" x14ac:dyDescent="0.25">
      <c r="AC72" s="790"/>
      <c r="AD72" s="790"/>
      <c r="AE72" s="790"/>
      <c r="AF72" s="790"/>
      <c r="AG72" s="790"/>
      <c r="AH72" s="790"/>
      <c r="AI72" s="790"/>
      <c r="AJ72" s="790"/>
      <c r="AK72" s="790"/>
    </row>
    <row r="73" spans="29:37" x14ac:dyDescent="0.25">
      <c r="AC73" s="790"/>
      <c r="AD73" s="790"/>
      <c r="AE73" s="790"/>
      <c r="AF73" s="790"/>
      <c r="AG73" s="790"/>
      <c r="AH73" s="790"/>
      <c r="AI73" s="790"/>
      <c r="AJ73" s="790"/>
      <c r="AK73" s="790"/>
    </row>
    <row r="74" spans="29:37" x14ac:dyDescent="0.25">
      <c r="AC74" s="790"/>
      <c r="AD74" s="790"/>
      <c r="AE74" s="790"/>
      <c r="AF74" s="790"/>
      <c r="AG74" s="790"/>
      <c r="AH74" s="790"/>
      <c r="AI74" s="790"/>
      <c r="AJ74" s="790"/>
      <c r="AK74" s="790"/>
    </row>
    <row r="75" spans="29:37" x14ac:dyDescent="0.25">
      <c r="AC75" s="790"/>
      <c r="AD75" s="790"/>
      <c r="AE75" s="790"/>
      <c r="AF75" s="790"/>
      <c r="AG75" s="790"/>
      <c r="AH75" s="790"/>
      <c r="AI75" s="790"/>
      <c r="AJ75" s="790"/>
      <c r="AK75" s="790"/>
    </row>
    <row r="76" spans="29:37" x14ac:dyDescent="0.25">
      <c r="AC76" s="790"/>
      <c r="AD76" s="790"/>
      <c r="AE76" s="790"/>
      <c r="AF76" s="790"/>
      <c r="AG76" s="790"/>
      <c r="AH76" s="790"/>
      <c r="AI76" s="790"/>
      <c r="AJ76" s="790"/>
      <c r="AK76" s="790"/>
    </row>
    <row r="77" spans="29:37" x14ac:dyDescent="0.25">
      <c r="AC77" s="790"/>
      <c r="AD77" s="790"/>
      <c r="AE77" s="790"/>
      <c r="AF77" s="790"/>
      <c r="AG77" s="790"/>
      <c r="AH77" s="790"/>
      <c r="AI77" s="790"/>
      <c r="AJ77" s="790"/>
      <c r="AK77" s="790"/>
    </row>
    <row r="78" spans="29:37" x14ac:dyDescent="0.25">
      <c r="AC78" s="790"/>
      <c r="AD78" s="790"/>
      <c r="AE78" s="790"/>
      <c r="AF78" s="790"/>
      <c r="AG78" s="790"/>
      <c r="AH78" s="790"/>
      <c r="AI78" s="790"/>
      <c r="AJ78" s="790"/>
      <c r="AK78" s="790"/>
    </row>
    <row r="79" spans="29:37" x14ac:dyDescent="0.25">
      <c r="AC79" s="790"/>
      <c r="AD79" s="790"/>
      <c r="AE79" s="790"/>
      <c r="AF79" s="790"/>
      <c r="AG79" s="790"/>
      <c r="AH79" s="790"/>
      <c r="AI79" s="790"/>
      <c r="AJ79" s="790"/>
      <c r="AK79" s="790"/>
    </row>
    <row r="80" spans="29:37" x14ac:dyDescent="0.25">
      <c r="AC80" s="790"/>
      <c r="AD80" s="790"/>
      <c r="AE80" s="790"/>
      <c r="AF80" s="790"/>
      <c r="AG80" s="790"/>
      <c r="AH80" s="790"/>
      <c r="AI80" s="790"/>
      <c r="AJ80" s="790"/>
      <c r="AK80" s="790"/>
    </row>
    <row r="81" spans="29:37" x14ac:dyDescent="0.25">
      <c r="AC81" s="790"/>
      <c r="AD81" s="790"/>
      <c r="AE81" s="790"/>
      <c r="AF81" s="790"/>
      <c r="AG81" s="790"/>
      <c r="AH81" s="790"/>
      <c r="AI81" s="790"/>
      <c r="AJ81" s="790"/>
      <c r="AK81" s="790"/>
    </row>
    <row r="82" spans="29:37" x14ac:dyDescent="0.25">
      <c r="AC82" s="790"/>
      <c r="AD82" s="790"/>
      <c r="AE82" s="790"/>
      <c r="AF82" s="790"/>
      <c r="AG82" s="790"/>
      <c r="AH82" s="790"/>
      <c r="AI82" s="790"/>
      <c r="AJ82" s="790"/>
      <c r="AK82" s="790"/>
    </row>
    <row r="83" spans="29:37" x14ac:dyDescent="0.25">
      <c r="AC83" s="790"/>
      <c r="AD83" s="790"/>
      <c r="AE83" s="790"/>
      <c r="AF83" s="790"/>
      <c r="AG83" s="790"/>
      <c r="AH83" s="790"/>
      <c r="AI83" s="790"/>
      <c r="AJ83" s="790"/>
      <c r="AK83" s="790"/>
    </row>
    <row r="84" spans="29:37" x14ac:dyDescent="0.25">
      <c r="AC84" s="790"/>
      <c r="AD84" s="790"/>
      <c r="AE84" s="790"/>
      <c r="AF84" s="790"/>
      <c r="AG84" s="790"/>
      <c r="AH84" s="790"/>
      <c r="AI84" s="790"/>
      <c r="AJ84" s="790"/>
      <c r="AK84" s="790"/>
    </row>
    <row r="85" spans="29:37" x14ac:dyDescent="0.25">
      <c r="AC85" s="790"/>
      <c r="AD85" s="790"/>
      <c r="AE85" s="790"/>
      <c r="AF85" s="790"/>
      <c r="AG85" s="790"/>
      <c r="AH85" s="790"/>
      <c r="AI85" s="790"/>
      <c r="AJ85" s="790"/>
      <c r="AK85" s="790"/>
    </row>
    <row r="86" spans="29:37" x14ac:dyDescent="0.25">
      <c r="AC86" s="790"/>
      <c r="AD86" s="790"/>
      <c r="AE86" s="790"/>
      <c r="AF86" s="790"/>
      <c r="AG86" s="790"/>
      <c r="AH86" s="790"/>
      <c r="AI86" s="790"/>
      <c r="AJ86" s="790"/>
      <c r="AK86" s="790"/>
    </row>
    <row r="87" spans="29:37" x14ac:dyDescent="0.25">
      <c r="AC87" s="790"/>
      <c r="AD87" s="790"/>
      <c r="AE87" s="790"/>
      <c r="AF87" s="790"/>
      <c r="AG87" s="790"/>
      <c r="AH87" s="790"/>
      <c r="AI87" s="790"/>
      <c r="AJ87" s="790"/>
      <c r="AK87" s="790"/>
    </row>
    <row r="88" spans="29:37" x14ac:dyDescent="0.25">
      <c r="AC88" s="790"/>
      <c r="AD88" s="790"/>
      <c r="AE88" s="790"/>
      <c r="AF88" s="790"/>
      <c r="AG88" s="790"/>
      <c r="AH88" s="790"/>
      <c r="AI88" s="790"/>
      <c r="AJ88" s="790"/>
      <c r="AK88" s="790"/>
    </row>
    <row r="89" spans="29:37" x14ac:dyDescent="0.25">
      <c r="AC89" s="790"/>
      <c r="AD89" s="790"/>
      <c r="AE89" s="790"/>
      <c r="AF89" s="790"/>
      <c r="AG89" s="790"/>
      <c r="AH89" s="790"/>
      <c r="AI89" s="790"/>
      <c r="AJ89" s="790"/>
      <c r="AK89" s="790"/>
    </row>
    <row r="90" spans="29:37" x14ac:dyDescent="0.25">
      <c r="AC90" s="790"/>
      <c r="AD90" s="790"/>
      <c r="AE90" s="790"/>
      <c r="AF90" s="790"/>
      <c r="AG90" s="790"/>
      <c r="AH90" s="790"/>
      <c r="AI90" s="790"/>
      <c r="AJ90" s="790"/>
      <c r="AK90" s="790"/>
    </row>
    <row r="91" spans="29:37" x14ac:dyDescent="0.25">
      <c r="AC91" s="790"/>
      <c r="AD91" s="790"/>
      <c r="AE91" s="790"/>
      <c r="AF91" s="790"/>
      <c r="AG91" s="790"/>
      <c r="AH91" s="790"/>
      <c r="AI91" s="790"/>
      <c r="AJ91" s="790"/>
      <c r="AK91" s="790"/>
    </row>
    <row r="92" spans="29:37" x14ac:dyDescent="0.25">
      <c r="AC92" s="790"/>
      <c r="AD92" s="790"/>
      <c r="AE92" s="790"/>
      <c r="AF92" s="790"/>
      <c r="AG92" s="790"/>
      <c r="AH92" s="790"/>
      <c r="AI92" s="790"/>
      <c r="AJ92" s="790"/>
      <c r="AK92" s="790"/>
    </row>
    <row r="93" spans="29:37" x14ac:dyDescent="0.25">
      <c r="AC93" s="790"/>
      <c r="AD93" s="790"/>
      <c r="AE93" s="790"/>
      <c r="AF93" s="790"/>
      <c r="AG93" s="790"/>
      <c r="AH93" s="790"/>
      <c r="AI93" s="790"/>
      <c r="AJ93" s="790"/>
      <c r="AK93" s="790"/>
    </row>
  </sheetData>
  <dataConsolidate/>
  <mergeCells count="222">
    <mergeCell ref="B64:D64"/>
    <mergeCell ref="H58:H59"/>
    <mergeCell ref="I58:I59"/>
    <mergeCell ref="J58:J61"/>
    <mergeCell ref="S58:S61"/>
    <mergeCell ref="G60:G61"/>
    <mergeCell ref="H60:H61"/>
    <mergeCell ref="I60:I61"/>
    <mergeCell ref="B58:B61"/>
    <mergeCell ref="C58:C61"/>
    <mergeCell ref="D58:D61"/>
    <mergeCell ref="E58:E61"/>
    <mergeCell ref="F58:F61"/>
    <mergeCell ref="G58:G59"/>
    <mergeCell ref="X56:Y56"/>
    <mergeCell ref="Z56:Z57"/>
    <mergeCell ref="AA56:AA57"/>
    <mergeCell ref="AB56:AB57"/>
    <mergeCell ref="AC56:AC57"/>
    <mergeCell ref="AD56:AD57"/>
    <mergeCell ref="N56:N57"/>
    <mergeCell ref="O56:O57"/>
    <mergeCell ref="P56:P57"/>
    <mergeCell ref="Q56:Q57"/>
    <mergeCell ref="R56:S56"/>
    <mergeCell ref="T56:W56"/>
    <mergeCell ref="H56:H57"/>
    <mergeCell ref="I56:I57"/>
    <mergeCell ref="J56:J57"/>
    <mergeCell ref="K56:K57"/>
    <mergeCell ref="L56:L57"/>
    <mergeCell ref="M56:M57"/>
    <mergeCell ref="B56:B57"/>
    <mergeCell ref="C56:C57"/>
    <mergeCell ref="D56:D57"/>
    <mergeCell ref="E56:E57"/>
    <mergeCell ref="F56:F57"/>
    <mergeCell ref="G56:G57"/>
    <mergeCell ref="I51:I52"/>
    <mergeCell ref="J51:J54"/>
    <mergeCell ref="S51:S54"/>
    <mergeCell ref="G53:G54"/>
    <mergeCell ref="H53:H54"/>
    <mergeCell ref="I53:I54"/>
    <mergeCell ref="AA49:AA50"/>
    <mergeCell ref="AB49:AB50"/>
    <mergeCell ref="AC49:AC50"/>
    <mergeCell ref="B51:B54"/>
    <mergeCell ref="C51:C54"/>
    <mergeCell ref="D51:D54"/>
    <mergeCell ref="E51:E54"/>
    <mergeCell ref="F51:F54"/>
    <mergeCell ref="G51:G52"/>
    <mergeCell ref="H51:H52"/>
    <mergeCell ref="P49:P50"/>
    <mergeCell ref="Q49:Q50"/>
    <mergeCell ref="R49:S49"/>
    <mergeCell ref="T49:W49"/>
    <mergeCell ref="X49:Y49"/>
    <mergeCell ref="Z49:Z50"/>
    <mergeCell ref="J49:J50"/>
    <mergeCell ref="K49:K50"/>
    <mergeCell ref="L49:L50"/>
    <mergeCell ref="M49:M50"/>
    <mergeCell ref="N49:N50"/>
    <mergeCell ref="O49:O50"/>
    <mergeCell ref="Z48:AB48"/>
    <mergeCell ref="AD48:AD50"/>
    <mergeCell ref="B49:B50"/>
    <mergeCell ref="C49:C50"/>
    <mergeCell ref="D49:D50"/>
    <mergeCell ref="E49:E50"/>
    <mergeCell ref="F49:F50"/>
    <mergeCell ref="G49:G50"/>
    <mergeCell ref="H49:H50"/>
    <mergeCell ref="I49:I50"/>
    <mergeCell ref="I42:I43"/>
    <mergeCell ref="J42:J43"/>
    <mergeCell ref="C46:Y46"/>
    <mergeCell ref="C47:Y47"/>
    <mergeCell ref="C48:F48"/>
    <mergeCell ref="G48:M48"/>
    <mergeCell ref="N48:Q48"/>
    <mergeCell ref="R48:W48"/>
    <mergeCell ref="X48:Y48"/>
    <mergeCell ref="H36:H39"/>
    <mergeCell ref="I36:I39"/>
    <mergeCell ref="J36:J39"/>
    <mergeCell ref="S36:S43"/>
    <mergeCell ref="G40:G41"/>
    <mergeCell ref="H40:H41"/>
    <mergeCell ref="I40:I41"/>
    <mergeCell ref="J40:J41"/>
    <mergeCell ref="G42:G43"/>
    <mergeCell ref="H42:H43"/>
    <mergeCell ref="B36:B43"/>
    <mergeCell ref="C36:C43"/>
    <mergeCell ref="D36:D43"/>
    <mergeCell ref="E36:E43"/>
    <mergeCell ref="F36:F43"/>
    <mergeCell ref="G36:G39"/>
    <mergeCell ref="X34:Y34"/>
    <mergeCell ref="Z34:Z35"/>
    <mergeCell ref="AA34:AA35"/>
    <mergeCell ref="AB34:AB35"/>
    <mergeCell ref="AC34:AC35"/>
    <mergeCell ref="AD34:AD35"/>
    <mergeCell ref="N34:N35"/>
    <mergeCell ref="O34:O35"/>
    <mergeCell ref="P34:P35"/>
    <mergeCell ref="Q34:Q35"/>
    <mergeCell ref="R34:S34"/>
    <mergeCell ref="T34:W34"/>
    <mergeCell ref="H34:H35"/>
    <mergeCell ref="I34:I35"/>
    <mergeCell ref="J34:J35"/>
    <mergeCell ref="K34:K35"/>
    <mergeCell ref="L34:L35"/>
    <mergeCell ref="M34:M35"/>
    <mergeCell ref="B34:B35"/>
    <mergeCell ref="C34:C35"/>
    <mergeCell ref="D34:D35"/>
    <mergeCell ref="E34:E35"/>
    <mergeCell ref="F34:F35"/>
    <mergeCell ref="G34:G35"/>
    <mergeCell ref="H26:H28"/>
    <mergeCell ref="I26:I28"/>
    <mergeCell ref="J26:J32"/>
    <mergeCell ref="S26:S32"/>
    <mergeCell ref="C29:C32"/>
    <mergeCell ref="E29:E32"/>
    <mergeCell ref="F29:F32"/>
    <mergeCell ref="G29:G32"/>
    <mergeCell ref="H29:H32"/>
    <mergeCell ref="I29:I32"/>
    <mergeCell ref="B26:B32"/>
    <mergeCell ref="C26:C28"/>
    <mergeCell ref="D26:D32"/>
    <mergeCell ref="E26:E28"/>
    <mergeCell ref="F26:F28"/>
    <mergeCell ref="G26:G28"/>
    <mergeCell ref="X24:Y24"/>
    <mergeCell ref="Z24:Z25"/>
    <mergeCell ref="AA24:AA25"/>
    <mergeCell ref="AB24:AB25"/>
    <mergeCell ref="AC24:AC25"/>
    <mergeCell ref="AD24:AD25"/>
    <mergeCell ref="N24:N25"/>
    <mergeCell ref="O24:O25"/>
    <mergeCell ref="P24:P25"/>
    <mergeCell ref="Q24:Q25"/>
    <mergeCell ref="R24:S24"/>
    <mergeCell ref="T24:W24"/>
    <mergeCell ref="H24:H25"/>
    <mergeCell ref="I24:I25"/>
    <mergeCell ref="J24:J25"/>
    <mergeCell ref="K24:K25"/>
    <mergeCell ref="L24:L25"/>
    <mergeCell ref="M24:M25"/>
    <mergeCell ref="B24:B25"/>
    <mergeCell ref="C24:C25"/>
    <mergeCell ref="D24:D25"/>
    <mergeCell ref="E24:E25"/>
    <mergeCell ref="F24:F25"/>
    <mergeCell ref="G24:G25"/>
    <mergeCell ref="J14:J19"/>
    <mergeCell ref="S14:S22"/>
    <mergeCell ref="C20:C22"/>
    <mergeCell ref="E20:E22"/>
    <mergeCell ref="F20:F22"/>
    <mergeCell ref="G20:G22"/>
    <mergeCell ref="H20:H22"/>
    <mergeCell ref="I20:I22"/>
    <mergeCell ref="J20:J22"/>
    <mergeCell ref="AB12:AB13"/>
    <mergeCell ref="AC12:AC13"/>
    <mergeCell ref="B14:B22"/>
    <mergeCell ref="C14:C19"/>
    <mergeCell ref="D14:D22"/>
    <mergeCell ref="E14:E19"/>
    <mergeCell ref="F14:F19"/>
    <mergeCell ref="G14:G19"/>
    <mergeCell ref="H14:H19"/>
    <mergeCell ref="I14:I19"/>
    <mergeCell ref="Q12:Q13"/>
    <mergeCell ref="R12:S12"/>
    <mergeCell ref="T12:W12"/>
    <mergeCell ref="X12:Y12"/>
    <mergeCell ref="Z12:Z13"/>
    <mergeCell ref="AA12:AA13"/>
    <mergeCell ref="K12:K13"/>
    <mergeCell ref="L12:L13"/>
    <mergeCell ref="M12:M13"/>
    <mergeCell ref="N12:N13"/>
    <mergeCell ref="O12:O13"/>
    <mergeCell ref="P12:P13"/>
    <mergeCell ref="AD11:AD13"/>
    <mergeCell ref="B12:B13"/>
    <mergeCell ref="C12:C13"/>
    <mergeCell ref="D12:D13"/>
    <mergeCell ref="E12:E13"/>
    <mergeCell ref="F12:F13"/>
    <mergeCell ref="G12:G13"/>
    <mergeCell ref="H12:H13"/>
    <mergeCell ref="I12:I13"/>
    <mergeCell ref="J12:J13"/>
    <mergeCell ref="B7:AD7"/>
    <mergeCell ref="C8:Y8"/>
    <mergeCell ref="C9:Y9"/>
    <mergeCell ref="C10:Y10"/>
    <mergeCell ref="C11:F11"/>
    <mergeCell ref="G11:M11"/>
    <mergeCell ref="N11:Q11"/>
    <mergeCell ref="R11:W11"/>
    <mergeCell ref="X11:Y11"/>
    <mergeCell ref="Z11:AB11"/>
    <mergeCell ref="B4:B5"/>
    <mergeCell ref="C4:Y4"/>
    <mergeCell ref="Z4:AD5"/>
    <mergeCell ref="C5:Y5"/>
    <mergeCell ref="C6:Y6"/>
    <mergeCell ref="Z6:AD6"/>
  </mergeCells>
  <dataValidations count="2">
    <dataValidation type="list" allowBlank="1" showInputMessage="1" showErrorMessage="1" sqref="AB46 AB9" xr:uid="{6DF3C649-E928-4E31-93E0-39BBDD121D7D}">
      <formula1>$AD$57:$AD$60</formula1>
    </dataValidation>
    <dataValidation type="list" allowBlank="1" showInputMessage="1" showErrorMessage="1" sqref="AB8" xr:uid="{81C82467-B678-420D-84E2-EB61B7A96961}">
      <formula1>$AD$57:$AD$58</formula1>
    </dataValidation>
  </dataValidations>
  <pageMargins left="0.70866141732283472" right="0.70866141732283472" top="0.74803149606299213" bottom="0.74803149606299213" header="0.31496062992125984" footer="0.31496062992125984"/>
  <pageSetup scale="1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N76"/>
  <sheetViews>
    <sheetView showGridLines="0" topLeftCell="A4" zoomScale="80" zoomScaleNormal="80" zoomScalePageLayoutView="55" workbookViewId="0">
      <selection activeCell="AH5" sqref="AH5"/>
    </sheetView>
  </sheetViews>
  <sheetFormatPr baseColWidth="10" defaultColWidth="11.25" defaultRowHeight="15" x14ac:dyDescent="0.25"/>
  <cols>
    <col min="1" max="1" width="11.25" style="344" customWidth="1"/>
    <col min="2" max="2" width="32.375" style="364" customWidth="1"/>
    <col min="3" max="5" width="34.5" style="364" customWidth="1"/>
    <col min="6" max="6" width="34" style="363" customWidth="1"/>
    <col min="7" max="7" width="30.25" style="363" customWidth="1"/>
    <col min="8" max="8" width="23.125" style="363" customWidth="1"/>
    <col min="9" max="9" width="26.875" style="363" customWidth="1"/>
    <col min="10" max="10" width="27.125" style="363" customWidth="1"/>
    <col min="11" max="11" width="33.5" style="363" customWidth="1"/>
    <col min="12" max="12" width="27.125" style="363" customWidth="1"/>
    <col min="13" max="13" width="40.25" style="367" customWidth="1"/>
    <col min="14" max="14" width="79.125" style="367" customWidth="1"/>
    <col min="15" max="15" width="90" style="367" customWidth="1"/>
    <col min="16" max="16" width="74.75" style="367" customWidth="1"/>
    <col min="17" max="17" width="17.625" style="350" customWidth="1"/>
    <col min="18" max="18" width="21.25" style="350" customWidth="1"/>
    <col min="19" max="19" width="18.75" style="368" customWidth="1"/>
    <col min="20" max="20" width="21.25" style="368" customWidth="1"/>
    <col min="21" max="21" width="23" style="368" customWidth="1"/>
    <col min="22" max="22" width="18.5" style="363" bestFit="1" customWidth="1"/>
    <col min="23" max="23" width="18.5" style="363" customWidth="1"/>
    <col min="24" max="257" width="11.25" style="363"/>
    <col min="258" max="258" width="34.5" style="363" customWidth="1"/>
    <col min="259" max="259" width="34.75" style="363" customWidth="1"/>
    <col min="260" max="260" width="25" style="363" customWidth="1"/>
    <col min="261" max="261" width="29.25" style="363" customWidth="1"/>
    <col min="262" max="262" width="30.25" style="363" customWidth="1"/>
    <col min="263" max="263" width="28.75" style="363" customWidth="1"/>
    <col min="264" max="264" width="23.125" style="363" customWidth="1"/>
    <col min="265" max="265" width="24.25" style="363" customWidth="1"/>
    <col min="266" max="266" width="27.125" style="363" customWidth="1"/>
    <col min="267" max="267" width="33.5" style="363" customWidth="1"/>
    <col min="268" max="268" width="39.5" style="363" customWidth="1"/>
    <col min="269" max="269" width="40.25" style="363" customWidth="1"/>
    <col min="270" max="270" width="33.625" style="363" customWidth="1"/>
    <col min="271" max="271" width="72.625" style="363" customWidth="1"/>
    <col min="272" max="272" width="60.75" style="363" customWidth="1"/>
    <col min="273" max="273" width="21" style="363" customWidth="1"/>
    <col min="274" max="274" width="22.5" style="363" customWidth="1"/>
    <col min="275" max="275" width="18.75" style="363" customWidth="1"/>
    <col min="276" max="276" width="17.75" style="363" customWidth="1"/>
    <col min="277" max="277" width="23" style="363" customWidth="1"/>
    <col min="278" max="278" width="10.875" style="363" bestFit="1" customWidth="1"/>
    <col min="279" max="513" width="11.25" style="363"/>
    <col min="514" max="514" width="34.5" style="363" customWidth="1"/>
    <col min="515" max="515" width="34.75" style="363" customWidth="1"/>
    <col min="516" max="516" width="25" style="363" customWidth="1"/>
    <col min="517" max="517" width="29.25" style="363" customWidth="1"/>
    <col min="518" max="518" width="30.25" style="363" customWidth="1"/>
    <col min="519" max="519" width="28.75" style="363" customWidth="1"/>
    <col min="520" max="520" width="23.125" style="363" customWidth="1"/>
    <col min="521" max="521" width="24.25" style="363" customWidth="1"/>
    <col min="522" max="522" width="27.125" style="363" customWidth="1"/>
    <col min="523" max="523" width="33.5" style="363" customWidth="1"/>
    <col min="524" max="524" width="39.5" style="363" customWidth="1"/>
    <col min="525" max="525" width="40.25" style="363" customWidth="1"/>
    <col min="526" max="526" width="33.625" style="363" customWidth="1"/>
    <col min="527" max="527" width="72.625" style="363" customWidth="1"/>
    <col min="528" max="528" width="60.75" style="363" customWidth="1"/>
    <col min="529" max="529" width="21" style="363" customWidth="1"/>
    <col min="530" max="530" width="22.5" style="363" customWidth="1"/>
    <col min="531" max="531" width="18.75" style="363" customWidth="1"/>
    <col min="532" max="532" width="17.75" style="363" customWidth="1"/>
    <col min="533" max="533" width="23" style="363" customWidth="1"/>
    <col min="534" max="534" width="10.875" style="363" bestFit="1" customWidth="1"/>
    <col min="535" max="769" width="11.25" style="363"/>
    <col min="770" max="770" width="34.5" style="363" customWidth="1"/>
    <col min="771" max="771" width="34.75" style="363" customWidth="1"/>
    <col min="772" max="772" width="25" style="363" customWidth="1"/>
    <col min="773" max="773" width="29.25" style="363" customWidth="1"/>
    <col min="774" max="774" width="30.25" style="363" customWidth="1"/>
    <col min="775" max="775" width="28.75" style="363" customWidth="1"/>
    <col min="776" max="776" width="23.125" style="363" customWidth="1"/>
    <col min="777" max="777" width="24.25" style="363" customWidth="1"/>
    <col min="778" max="778" width="27.125" style="363" customWidth="1"/>
    <col min="779" max="779" width="33.5" style="363" customWidth="1"/>
    <col min="780" max="780" width="39.5" style="363" customWidth="1"/>
    <col min="781" max="781" width="40.25" style="363" customWidth="1"/>
    <col min="782" max="782" width="33.625" style="363" customWidth="1"/>
    <col min="783" max="783" width="72.625" style="363" customWidth="1"/>
    <col min="784" max="784" width="60.75" style="363" customWidth="1"/>
    <col min="785" max="785" width="21" style="363" customWidth="1"/>
    <col min="786" max="786" width="22.5" style="363" customWidth="1"/>
    <col min="787" max="787" width="18.75" style="363" customWidth="1"/>
    <col min="788" max="788" width="17.75" style="363" customWidth="1"/>
    <col min="789" max="789" width="23" style="363" customWidth="1"/>
    <col min="790" max="790" width="10.875" style="363" bestFit="1" customWidth="1"/>
    <col min="791" max="1025" width="11.25" style="363"/>
    <col min="1026" max="1026" width="34.5" style="363" customWidth="1"/>
    <col min="1027" max="1027" width="34.75" style="363" customWidth="1"/>
    <col min="1028" max="1028" width="25" style="363" customWidth="1"/>
    <col min="1029" max="1029" width="29.25" style="363" customWidth="1"/>
    <col min="1030" max="1030" width="30.25" style="363" customWidth="1"/>
    <col min="1031" max="1031" width="28.75" style="363" customWidth="1"/>
    <col min="1032" max="1032" width="23.125" style="363" customWidth="1"/>
    <col min="1033" max="1033" width="24.25" style="363" customWidth="1"/>
    <col min="1034" max="1034" width="27.125" style="363" customWidth="1"/>
    <col min="1035" max="1035" width="33.5" style="363" customWidth="1"/>
    <col min="1036" max="1036" width="39.5" style="363" customWidth="1"/>
    <col min="1037" max="1037" width="40.25" style="363" customWidth="1"/>
    <col min="1038" max="1038" width="33.625" style="363" customWidth="1"/>
    <col min="1039" max="1039" width="72.625" style="363" customWidth="1"/>
    <col min="1040" max="1040" width="60.75" style="363" customWidth="1"/>
    <col min="1041" max="1041" width="21" style="363" customWidth="1"/>
    <col min="1042" max="1042" width="22.5" style="363" customWidth="1"/>
    <col min="1043" max="1043" width="18.75" style="363" customWidth="1"/>
    <col min="1044" max="1044" width="17.75" style="363" customWidth="1"/>
    <col min="1045" max="1045" width="23" style="363" customWidth="1"/>
    <col min="1046" max="1046" width="10.875" style="363" bestFit="1" customWidth="1"/>
    <col min="1047" max="1281" width="11.25" style="363"/>
    <col min="1282" max="1282" width="34.5" style="363" customWidth="1"/>
    <col min="1283" max="1283" width="34.75" style="363" customWidth="1"/>
    <col min="1284" max="1284" width="25" style="363" customWidth="1"/>
    <col min="1285" max="1285" width="29.25" style="363" customWidth="1"/>
    <col min="1286" max="1286" width="30.25" style="363" customWidth="1"/>
    <col min="1287" max="1287" width="28.75" style="363" customWidth="1"/>
    <col min="1288" max="1288" width="23.125" style="363" customWidth="1"/>
    <col min="1289" max="1289" width="24.25" style="363" customWidth="1"/>
    <col min="1290" max="1290" width="27.125" style="363" customWidth="1"/>
    <col min="1291" max="1291" width="33.5" style="363" customWidth="1"/>
    <col min="1292" max="1292" width="39.5" style="363" customWidth="1"/>
    <col min="1293" max="1293" width="40.25" style="363" customWidth="1"/>
    <col min="1294" max="1294" width="33.625" style="363" customWidth="1"/>
    <col min="1295" max="1295" width="72.625" style="363" customWidth="1"/>
    <col min="1296" max="1296" width="60.75" style="363" customWidth="1"/>
    <col min="1297" max="1297" width="21" style="363" customWidth="1"/>
    <col min="1298" max="1298" width="22.5" style="363" customWidth="1"/>
    <col min="1299" max="1299" width="18.75" style="363" customWidth="1"/>
    <col min="1300" max="1300" width="17.75" style="363" customWidth="1"/>
    <col min="1301" max="1301" width="23" style="363" customWidth="1"/>
    <col min="1302" max="1302" width="10.875" style="363" bestFit="1" customWidth="1"/>
    <col min="1303" max="1537" width="11.25" style="363"/>
    <col min="1538" max="1538" width="34.5" style="363" customWidth="1"/>
    <col min="1539" max="1539" width="34.75" style="363" customWidth="1"/>
    <col min="1540" max="1540" width="25" style="363" customWidth="1"/>
    <col min="1541" max="1541" width="29.25" style="363" customWidth="1"/>
    <col min="1542" max="1542" width="30.25" style="363" customWidth="1"/>
    <col min="1543" max="1543" width="28.75" style="363" customWidth="1"/>
    <col min="1544" max="1544" width="23.125" style="363" customWidth="1"/>
    <col min="1545" max="1545" width="24.25" style="363" customWidth="1"/>
    <col min="1546" max="1546" width="27.125" style="363" customWidth="1"/>
    <col min="1547" max="1547" width="33.5" style="363" customWidth="1"/>
    <col min="1548" max="1548" width="39.5" style="363" customWidth="1"/>
    <col min="1549" max="1549" width="40.25" style="363" customWidth="1"/>
    <col min="1550" max="1550" width="33.625" style="363" customWidth="1"/>
    <col min="1551" max="1551" width="72.625" style="363" customWidth="1"/>
    <col min="1552" max="1552" width="60.75" style="363" customWidth="1"/>
    <col min="1553" max="1553" width="21" style="363" customWidth="1"/>
    <col min="1554" max="1554" width="22.5" style="363" customWidth="1"/>
    <col min="1555" max="1555" width="18.75" style="363" customWidth="1"/>
    <col min="1556" max="1556" width="17.75" style="363" customWidth="1"/>
    <col min="1557" max="1557" width="23" style="363" customWidth="1"/>
    <col min="1558" max="1558" width="10.875" style="363" bestFit="1" customWidth="1"/>
    <col min="1559" max="1793" width="11.25" style="363"/>
    <col min="1794" max="1794" width="34.5" style="363" customWidth="1"/>
    <col min="1795" max="1795" width="34.75" style="363" customWidth="1"/>
    <col min="1796" max="1796" width="25" style="363" customWidth="1"/>
    <col min="1797" max="1797" width="29.25" style="363" customWidth="1"/>
    <col min="1798" max="1798" width="30.25" style="363" customWidth="1"/>
    <col min="1799" max="1799" width="28.75" style="363" customWidth="1"/>
    <col min="1800" max="1800" width="23.125" style="363" customWidth="1"/>
    <col min="1801" max="1801" width="24.25" style="363" customWidth="1"/>
    <col min="1802" max="1802" width="27.125" style="363" customWidth="1"/>
    <col min="1803" max="1803" width="33.5" style="363" customWidth="1"/>
    <col min="1804" max="1804" width="39.5" style="363" customWidth="1"/>
    <col min="1805" max="1805" width="40.25" style="363" customWidth="1"/>
    <col min="1806" max="1806" width="33.625" style="363" customWidth="1"/>
    <col min="1807" max="1807" width="72.625" style="363" customWidth="1"/>
    <col min="1808" max="1808" width="60.75" style="363" customWidth="1"/>
    <col min="1809" max="1809" width="21" style="363" customWidth="1"/>
    <col min="1810" max="1810" width="22.5" style="363" customWidth="1"/>
    <col min="1811" max="1811" width="18.75" style="363" customWidth="1"/>
    <col min="1812" max="1812" width="17.75" style="363" customWidth="1"/>
    <col min="1813" max="1813" width="23" style="363" customWidth="1"/>
    <col min="1814" max="1814" width="10.875" style="363" bestFit="1" customWidth="1"/>
    <col min="1815" max="2049" width="11.25" style="363"/>
    <col min="2050" max="2050" width="34.5" style="363" customWidth="1"/>
    <col min="2051" max="2051" width="34.75" style="363" customWidth="1"/>
    <col min="2052" max="2052" width="25" style="363" customWidth="1"/>
    <col min="2053" max="2053" width="29.25" style="363" customWidth="1"/>
    <col min="2054" max="2054" width="30.25" style="363" customWidth="1"/>
    <col min="2055" max="2055" width="28.75" style="363" customWidth="1"/>
    <col min="2056" max="2056" width="23.125" style="363" customWidth="1"/>
    <col min="2057" max="2057" width="24.25" style="363" customWidth="1"/>
    <col min="2058" max="2058" width="27.125" style="363" customWidth="1"/>
    <col min="2059" max="2059" width="33.5" style="363" customWidth="1"/>
    <col min="2060" max="2060" width="39.5" style="363" customWidth="1"/>
    <col min="2061" max="2061" width="40.25" style="363" customWidth="1"/>
    <col min="2062" max="2062" width="33.625" style="363" customWidth="1"/>
    <col min="2063" max="2063" width="72.625" style="363" customWidth="1"/>
    <col min="2064" max="2064" width="60.75" style="363" customWidth="1"/>
    <col min="2065" max="2065" width="21" style="363" customWidth="1"/>
    <col min="2066" max="2066" width="22.5" style="363" customWidth="1"/>
    <col min="2067" max="2067" width="18.75" style="363" customWidth="1"/>
    <col min="2068" max="2068" width="17.75" style="363" customWidth="1"/>
    <col min="2069" max="2069" width="23" style="363" customWidth="1"/>
    <col min="2070" max="2070" width="10.875" style="363" bestFit="1" customWidth="1"/>
    <col min="2071" max="2305" width="11.25" style="363"/>
    <col min="2306" max="2306" width="34.5" style="363" customWidth="1"/>
    <col min="2307" max="2307" width="34.75" style="363" customWidth="1"/>
    <col min="2308" max="2308" width="25" style="363" customWidth="1"/>
    <col min="2309" max="2309" width="29.25" style="363" customWidth="1"/>
    <col min="2310" max="2310" width="30.25" style="363" customWidth="1"/>
    <col min="2311" max="2311" width="28.75" style="363" customWidth="1"/>
    <col min="2312" max="2312" width="23.125" style="363" customWidth="1"/>
    <col min="2313" max="2313" width="24.25" style="363" customWidth="1"/>
    <col min="2314" max="2314" width="27.125" style="363" customWidth="1"/>
    <col min="2315" max="2315" width="33.5" style="363" customWidth="1"/>
    <col min="2316" max="2316" width="39.5" style="363" customWidth="1"/>
    <col min="2317" max="2317" width="40.25" style="363" customWidth="1"/>
    <col min="2318" max="2318" width="33.625" style="363" customWidth="1"/>
    <col min="2319" max="2319" width="72.625" style="363" customWidth="1"/>
    <col min="2320" max="2320" width="60.75" style="363" customWidth="1"/>
    <col min="2321" max="2321" width="21" style="363" customWidth="1"/>
    <col min="2322" max="2322" width="22.5" style="363" customWidth="1"/>
    <col min="2323" max="2323" width="18.75" style="363" customWidth="1"/>
    <col min="2324" max="2324" width="17.75" style="363" customWidth="1"/>
    <col min="2325" max="2325" width="23" style="363" customWidth="1"/>
    <col min="2326" max="2326" width="10.875" style="363" bestFit="1" customWidth="1"/>
    <col min="2327" max="2561" width="11.25" style="363"/>
    <col min="2562" max="2562" width="34.5" style="363" customWidth="1"/>
    <col min="2563" max="2563" width="34.75" style="363" customWidth="1"/>
    <col min="2564" max="2564" width="25" style="363" customWidth="1"/>
    <col min="2565" max="2565" width="29.25" style="363" customWidth="1"/>
    <col min="2566" max="2566" width="30.25" style="363" customWidth="1"/>
    <col min="2567" max="2567" width="28.75" style="363" customWidth="1"/>
    <col min="2568" max="2568" width="23.125" style="363" customWidth="1"/>
    <col min="2569" max="2569" width="24.25" style="363" customWidth="1"/>
    <col min="2570" max="2570" width="27.125" style="363" customWidth="1"/>
    <col min="2571" max="2571" width="33.5" style="363" customWidth="1"/>
    <col min="2572" max="2572" width="39.5" style="363" customWidth="1"/>
    <col min="2573" max="2573" width="40.25" style="363" customWidth="1"/>
    <col min="2574" max="2574" width="33.625" style="363" customWidth="1"/>
    <col min="2575" max="2575" width="72.625" style="363" customWidth="1"/>
    <col min="2576" max="2576" width="60.75" style="363" customWidth="1"/>
    <col min="2577" max="2577" width="21" style="363" customWidth="1"/>
    <col min="2578" max="2578" width="22.5" style="363" customWidth="1"/>
    <col min="2579" max="2579" width="18.75" style="363" customWidth="1"/>
    <col min="2580" max="2580" width="17.75" style="363" customWidth="1"/>
    <col min="2581" max="2581" width="23" style="363" customWidth="1"/>
    <col min="2582" max="2582" width="10.875" style="363" bestFit="1" customWidth="1"/>
    <col min="2583" max="2817" width="11.25" style="363"/>
    <col min="2818" max="2818" width="34.5" style="363" customWidth="1"/>
    <col min="2819" max="2819" width="34.75" style="363" customWidth="1"/>
    <col min="2820" max="2820" width="25" style="363" customWidth="1"/>
    <col min="2821" max="2821" width="29.25" style="363" customWidth="1"/>
    <col min="2822" max="2822" width="30.25" style="363" customWidth="1"/>
    <col min="2823" max="2823" width="28.75" style="363" customWidth="1"/>
    <col min="2824" max="2824" width="23.125" style="363" customWidth="1"/>
    <col min="2825" max="2825" width="24.25" style="363" customWidth="1"/>
    <col min="2826" max="2826" width="27.125" style="363" customWidth="1"/>
    <col min="2827" max="2827" width="33.5" style="363" customWidth="1"/>
    <col min="2828" max="2828" width="39.5" style="363" customWidth="1"/>
    <col min="2829" max="2829" width="40.25" style="363" customWidth="1"/>
    <col min="2830" max="2830" width="33.625" style="363" customWidth="1"/>
    <col min="2831" max="2831" width="72.625" style="363" customWidth="1"/>
    <col min="2832" max="2832" width="60.75" style="363" customWidth="1"/>
    <col min="2833" max="2833" width="21" style="363" customWidth="1"/>
    <col min="2834" max="2834" width="22.5" style="363" customWidth="1"/>
    <col min="2835" max="2835" width="18.75" style="363" customWidth="1"/>
    <col min="2836" max="2836" width="17.75" style="363" customWidth="1"/>
    <col min="2837" max="2837" width="23" style="363" customWidth="1"/>
    <col min="2838" max="2838" width="10.875" style="363" bestFit="1" customWidth="1"/>
    <col min="2839" max="3073" width="11.25" style="363"/>
    <col min="3074" max="3074" width="34.5" style="363" customWidth="1"/>
    <col min="3075" max="3075" width="34.75" style="363" customWidth="1"/>
    <col min="3076" max="3076" width="25" style="363" customWidth="1"/>
    <col min="3077" max="3077" width="29.25" style="363" customWidth="1"/>
    <col min="3078" max="3078" width="30.25" style="363" customWidth="1"/>
    <col min="3079" max="3079" width="28.75" style="363" customWidth="1"/>
    <col min="3080" max="3080" width="23.125" style="363" customWidth="1"/>
    <col min="3081" max="3081" width="24.25" style="363" customWidth="1"/>
    <col min="3082" max="3082" width="27.125" style="363" customWidth="1"/>
    <col min="3083" max="3083" width="33.5" style="363" customWidth="1"/>
    <col min="3084" max="3084" width="39.5" style="363" customWidth="1"/>
    <col min="3085" max="3085" width="40.25" style="363" customWidth="1"/>
    <col min="3086" max="3086" width="33.625" style="363" customWidth="1"/>
    <col min="3087" max="3087" width="72.625" style="363" customWidth="1"/>
    <col min="3088" max="3088" width="60.75" style="363" customWidth="1"/>
    <col min="3089" max="3089" width="21" style="363" customWidth="1"/>
    <col min="3090" max="3090" width="22.5" style="363" customWidth="1"/>
    <col min="3091" max="3091" width="18.75" style="363" customWidth="1"/>
    <col min="3092" max="3092" width="17.75" style="363" customWidth="1"/>
    <col min="3093" max="3093" width="23" style="363" customWidth="1"/>
    <col min="3094" max="3094" width="10.875" style="363" bestFit="1" customWidth="1"/>
    <col min="3095" max="3329" width="11.25" style="363"/>
    <col min="3330" max="3330" width="34.5" style="363" customWidth="1"/>
    <col min="3331" max="3331" width="34.75" style="363" customWidth="1"/>
    <col min="3332" max="3332" width="25" style="363" customWidth="1"/>
    <col min="3333" max="3333" width="29.25" style="363" customWidth="1"/>
    <col min="3334" max="3334" width="30.25" style="363" customWidth="1"/>
    <col min="3335" max="3335" width="28.75" style="363" customWidth="1"/>
    <col min="3336" max="3336" width="23.125" style="363" customWidth="1"/>
    <col min="3337" max="3337" width="24.25" style="363" customWidth="1"/>
    <col min="3338" max="3338" width="27.125" style="363" customWidth="1"/>
    <col min="3339" max="3339" width="33.5" style="363" customWidth="1"/>
    <col min="3340" max="3340" width="39.5" style="363" customWidth="1"/>
    <col min="3341" max="3341" width="40.25" style="363" customWidth="1"/>
    <col min="3342" max="3342" width="33.625" style="363" customWidth="1"/>
    <col min="3343" max="3343" width="72.625" style="363" customWidth="1"/>
    <col min="3344" max="3344" width="60.75" style="363" customWidth="1"/>
    <col min="3345" max="3345" width="21" style="363" customWidth="1"/>
    <col min="3346" max="3346" width="22.5" style="363" customWidth="1"/>
    <col min="3347" max="3347" width="18.75" style="363" customWidth="1"/>
    <col min="3348" max="3348" width="17.75" style="363" customWidth="1"/>
    <col min="3349" max="3349" width="23" style="363" customWidth="1"/>
    <col min="3350" max="3350" width="10.875" style="363" bestFit="1" customWidth="1"/>
    <col min="3351" max="3585" width="11.25" style="363"/>
    <col min="3586" max="3586" width="34.5" style="363" customWidth="1"/>
    <col min="3587" max="3587" width="34.75" style="363" customWidth="1"/>
    <col min="3588" max="3588" width="25" style="363" customWidth="1"/>
    <col min="3589" max="3589" width="29.25" style="363" customWidth="1"/>
    <col min="3590" max="3590" width="30.25" style="363" customWidth="1"/>
    <col min="3591" max="3591" width="28.75" style="363" customWidth="1"/>
    <col min="3592" max="3592" width="23.125" style="363" customWidth="1"/>
    <col min="3593" max="3593" width="24.25" style="363" customWidth="1"/>
    <col min="3594" max="3594" width="27.125" style="363" customWidth="1"/>
    <col min="3595" max="3595" width="33.5" style="363" customWidth="1"/>
    <col min="3596" max="3596" width="39.5" style="363" customWidth="1"/>
    <col min="3597" max="3597" width="40.25" style="363" customWidth="1"/>
    <col min="3598" max="3598" width="33.625" style="363" customWidth="1"/>
    <col min="3599" max="3599" width="72.625" style="363" customWidth="1"/>
    <col min="3600" max="3600" width="60.75" style="363" customWidth="1"/>
    <col min="3601" max="3601" width="21" style="363" customWidth="1"/>
    <col min="3602" max="3602" width="22.5" style="363" customWidth="1"/>
    <col min="3603" max="3603" width="18.75" style="363" customWidth="1"/>
    <col min="3604" max="3604" width="17.75" style="363" customWidth="1"/>
    <col min="3605" max="3605" width="23" style="363" customWidth="1"/>
    <col min="3606" max="3606" width="10.875" style="363" bestFit="1" customWidth="1"/>
    <col min="3607" max="3841" width="11.25" style="363"/>
    <col min="3842" max="3842" width="34.5" style="363" customWidth="1"/>
    <col min="3843" max="3843" width="34.75" style="363" customWidth="1"/>
    <col min="3844" max="3844" width="25" style="363" customWidth="1"/>
    <col min="3845" max="3845" width="29.25" style="363" customWidth="1"/>
    <col min="3846" max="3846" width="30.25" style="363" customWidth="1"/>
    <col min="3847" max="3847" width="28.75" style="363" customWidth="1"/>
    <col min="3848" max="3848" width="23.125" style="363" customWidth="1"/>
    <col min="3849" max="3849" width="24.25" style="363" customWidth="1"/>
    <col min="3850" max="3850" width="27.125" style="363" customWidth="1"/>
    <col min="3851" max="3851" width="33.5" style="363" customWidth="1"/>
    <col min="3852" max="3852" width="39.5" style="363" customWidth="1"/>
    <col min="3853" max="3853" width="40.25" style="363" customWidth="1"/>
    <col min="3854" max="3854" width="33.625" style="363" customWidth="1"/>
    <col min="3855" max="3855" width="72.625" style="363" customWidth="1"/>
    <col min="3856" max="3856" width="60.75" style="363" customWidth="1"/>
    <col min="3857" max="3857" width="21" style="363" customWidth="1"/>
    <col min="3858" max="3858" width="22.5" style="363" customWidth="1"/>
    <col min="3859" max="3859" width="18.75" style="363" customWidth="1"/>
    <col min="3860" max="3860" width="17.75" style="363" customWidth="1"/>
    <col min="3861" max="3861" width="23" style="363" customWidth="1"/>
    <col min="3862" max="3862" width="10.875" style="363" bestFit="1" customWidth="1"/>
    <col min="3863" max="4097" width="11.25" style="363"/>
    <col min="4098" max="4098" width="34.5" style="363" customWidth="1"/>
    <col min="4099" max="4099" width="34.75" style="363" customWidth="1"/>
    <col min="4100" max="4100" width="25" style="363" customWidth="1"/>
    <col min="4101" max="4101" width="29.25" style="363" customWidth="1"/>
    <col min="4102" max="4102" width="30.25" style="363" customWidth="1"/>
    <col min="4103" max="4103" width="28.75" style="363" customWidth="1"/>
    <col min="4104" max="4104" width="23.125" style="363" customWidth="1"/>
    <col min="4105" max="4105" width="24.25" style="363" customWidth="1"/>
    <col min="4106" max="4106" width="27.125" style="363" customWidth="1"/>
    <col min="4107" max="4107" width="33.5" style="363" customWidth="1"/>
    <col min="4108" max="4108" width="39.5" style="363" customWidth="1"/>
    <col min="4109" max="4109" width="40.25" style="363" customWidth="1"/>
    <col min="4110" max="4110" width="33.625" style="363" customWidth="1"/>
    <col min="4111" max="4111" width="72.625" style="363" customWidth="1"/>
    <col min="4112" max="4112" width="60.75" style="363" customWidth="1"/>
    <col min="4113" max="4113" width="21" style="363" customWidth="1"/>
    <col min="4114" max="4114" width="22.5" style="363" customWidth="1"/>
    <col min="4115" max="4115" width="18.75" style="363" customWidth="1"/>
    <col min="4116" max="4116" width="17.75" style="363" customWidth="1"/>
    <col min="4117" max="4117" width="23" style="363" customWidth="1"/>
    <col min="4118" max="4118" width="10.875" style="363" bestFit="1" customWidth="1"/>
    <col min="4119" max="4353" width="11.25" style="363"/>
    <col min="4354" max="4354" width="34.5" style="363" customWidth="1"/>
    <col min="4355" max="4355" width="34.75" style="363" customWidth="1"/>
    <col min="4356" max="4356" width="25" style="363" customWidth="1"/>
    <col min="4357" max="4357" width="29.25" style="363" customWidth="1"/>
    <col min="4358" max="4358" width="30.25" style="363" customWidth="1"/>
    <col min="4359" max="4359" width="28.75" style="363" customWidth="1"/>
    <col min="4360" max="4360" width="23.125" style="363" customWidth="1"/>
    <col min="4361" max="4361" width="24.25" style="363" customWidth="1"/>
    <col min="4362" max="4362" width="27.125" style="363" customWidth="1"/>
    <col min="4363" max="4363" width="33.5" style="363" customWidth="1"/>
    <col min="4364" max="4364" width="39.5" style="363" customWidth="1"/>
    <col min="4365" max="4365" width="40.25" style="363" customWidth="1"/>
    <col min="4366" max="4366" width="33.625" style="363" customWidth="1"/>
    <col min="4367" max="4367" width="72.625" style="363" customWidth="1"/>
    <col min="4368" max="4368" width="60.75" style="363" customWidth="1"/>
    <col min="4369" max="4369" width="21" style="363" customWidth="1"/>
    <col min="4370" max="4370" width="22.5" style="363" customWidth="1"/>
    <col min="4371" max="4371" width="18.75" style="363" customWidth="1"/>
    <col min="4372" max="4372" width="17.75" style="363" customWidth="1"/>
    <col min="4373" max="4373" width="23" style="363" customWidth="1"/>
    <col min="4374" max="4374" width="10.875" style="363" bestFit="1" customWidth="1"/>
    <col min="4375" max="4609" width="11.25" style="363"/>
    <col min="4610" max="4610" width="34.5" style="363" customWidth="1"/>
    <col min="4611" max="4611" width="34.75" style="363" customWidth="1"/>
    <col min="4612" max="4612" width="25" style="363" customWidth="1"/>
    <col min="4613" max="4613" width="29.25" style="363" customWidth="1"/>
    <col min="4614" max="4614" width="30.25" style="363" customWidth="1"/>
    <col min="4615" max="4615" width="28.75" style="363" customWidth="1"/>
    <col min="4616" max="4616" width="23.125" style="363" customWidth="1"/>
    <col min="4617" max="4617" width="24.25" style="363" customWidth="1"/>
    <col min="4618" max="4618" width="27.125" style="363" customWidth="1"/>
    <col min="4619" max="4619" width="33.5" style="363" customWidth="1"/>
    <col min="4620" max="4620" width="39.5" style="363" customWidth="1"/>
    <col min="4621" max="4621" width="40.25" style="363" customWidth="1"/>
    <col min="4622" max="4622" width="33.625" style="363" customWidth="1"/>
    <col min="4623" max="4623" width="72.625" style="363" customWidth="1"/>
    <col min="4624" max="4624" width="60.75" style="363" customWidth="1"/>
    <col min="4625" max="4625" width="21" style="363" customWidth="1"/>
    <col min="4626" max="4626" width="22.5" style="363" customWidth="1"/>
    <col min="4627" max="4627" width="18.75" style="363" customWidth="1"/>
    <col min="4628" max="4628" width="17.75" style="363" customWidth="1"/>
    <col min="4629" max="4629" width="23" style="363" customWidth="1"/>
    <col min="4630" max="4630" width="10.875" style="363" bestFit="1" customWidth="1"/>
    <col min="4631" max="4865" width="11.25" style="363"/>
    <col min="4866" max="4866" width="34.5" style="363" customWidth="1"/>
    <col min="4867" max="4867" width="34.75" style="363" customWidth="1"/>
    <col min="4868" max="4868" width="25" style="363" customWidth="1"/>
    <col min="4869" max="4869" width="29.25" style="363" customWidth="1"/>
    <col min="4870" max="4870" width="30.25" style="363" customWidth="1"/>
    <col min="4871" max="4871" width="28.75" style="363" customWidth="1"/>
    <col min="4872" max="4872" width="23.125" style="363" customWidth="1"/>
    <col min="4873" max="4873" width="24.25" style="363" customWidth="1"/>
    <col min="4874" max="4874" width="27.125" style="363" customWidth="1"/>
    <col min="4875" max="4875" width="33.5" style="363" customWidth="1"/>
    <col min="4876" max="4876" width="39.5" style="363" customWidth="1"/>
    <col min="4877" max="4877" width="40.25" style="363" customWidth="1"/>
    <col min="4878" max="4878" width="33.625" style="363" customWidth="1"/>
    <col min="4879" max="4879" width="72.625" style="363" customWidth="1"/>
    <col min="4880" max="4880" width="60.75" style="363" customWidth="1"/>
    <col min="4881" max="4881" width="21" style="363" customWidth="1"/>
    <col min="4882" max="4882" width="22.5" style="363" customWidth="1"/>
    <col min="4883" max="4883" width="18.75" style="363" customWidth="1"/>
    <col min="4884" max="4884" width="17.75" style="363" customWidth="1"/>
    <col min="4885" max="4885" width="23" style="363" customWidth="1"/>
    <col min="4886" max="4886" width="10.875" style="363" bestFit="1" customWidth="1"/>
    <col min="4887" max="5121" width="11.25" style="363"/>
    <col min="5122" max="5122" width="34.5" style="363" customWidth="1"/>
    <col min="5123" max="5123" width="34.75" style="363" customWidth="1"/>
    <col min="5124" max="5124" width="25" style="363" customWidth="1"/>
    <col min="5125" max="5125" width="29.25" style="363" customWidth="1"/>
    <col min="5126" max="5126" width="30.25" style="363" customWidth="1"/>
    <col min="5127" max="5127" width="28.75" style="363" customWidth="1"/>
    <col min="5128" max="5128" width="23.125" style="363" customWidth="1"/>
    <col min="5129" max="5129" width="24.25" style="363" customWidth="1"/>
    <col min="5130" max="5130" width="27.125" style="363" customWidth="1"/>
    <col min="5131" max="5131" width="33.5" style="363" customWidth="1"/>
    <col min="5132" max="5132" width="39.5" style="363" customWidth="1"/>
    <col min="5133" max="5133" width="40.25" style="363" customWidth="1"/>
    <col min="5134" max="5134" width="33.625" style="363" customWidth="1"/>
    <col min="5135" max="5135" width="72.625" style="363" customWidth="1"/>
    <col min="5136" max="5136" width="60.75" style="363" customWidth="1"/>
    <col min="5137" max="5137" width="21" style="363" customWidth="1"/>
    <col min="5138" max="5138" width="22.5" style="363" customWidth="1"/>
    <col min="5139" max="5139" width="18.75" style="363" customWidth="1"/>
    <col min="5140" max="5140" width="17.75" style="363" customWidth="1"/>
    <col min="5141" max="5141" width="23" style="363" customWidth="1"/>
    <col min="5142" max="5142" width="10.875" style="363" bestFit="1" customWidth="1"/>
    <col min="5143" max="5377" width="11.25" style="363"/>
    <col min="5378" max="5378" width="34.5" style="363" customWidth="1"/>
    <col min="5379" max="5379" width="34.75" style="363" customWidth="1"/>
    <col min="5380" max="5380" width="25" style="363" customWidth="1"/>
    <col min="5381" max="5381" width="29.25" style="363" customWidth="1"/>
    <col min="5382" max="5382" width="30.25" style="363" customWidth="1"/>
    <col min="5383" max="5383" width="28.75" style="363" customWidth="1"/>
    <col min="5384" max="5384" width="23.125" style="363" customWidth="1"/>
    <col min="5385" max="5385" width="24.25" style="363" customWidth="1"/>
    <col min="5386" max="5386" width="27.125" style="363" customWidth="1"/>
    <col min="5387" max="5387" width="33.5" style="363" customWidth="1"/>
    <col min="5388" max="5388" width="39.5" style="363" customWidth="1"/>
    <col min="5389" max="5389" width="40.25" style="363" customWidth="1"/>
    <col min="5390" max="5390" width="33.625" style="363" customWidth="1"/>
    <col min="5391" max="5391" width="72.625" style="363" customWidth="1"/>
    <col min="5392" max="5392" width="60.75" style="363" customWidth="1"/>
    <col min="5393" max="5393" width="21" style="363" customWidth="1"/>
    <col min="5394" max="5394" width="22.5" style="363" customWidth="1"/>
    <col min="5395" max="5395" width="18.75" style="363" customWidth="1"/>
    <col min="5396" max="5396" width="17.75" style="363" customWidth="1"/>
    <col min="5397" max="5397" width="23" style="363" customWidth="1"/>
    <col min="5398" max="5398" width="10.875" style="363" bestFit="1" customWidth="1"/>
    <col min="5399" max="5633" width="11.25" style="363"/>
    <col min="5634" max="5634" width="34.5" style="363" customWidth="1"/>
    <col min="5635" max="5635" width="34.75" style="363" customWidth="1"/>
    <col min="5636" max="5636" width="25" style="363" customWidth="1"/>
    <col min="5637" max="5637" width="29.25" style="363" customWidth="1"/>
    <col min="5638" max="5638" width="30.25" style="363" customWidth="1"/>
    <col min="5639" max="5639" width="28.75" style="363" customWidth="1"/>
    <col min="5640" max="5640" width="23.125" style="363" customWidth="1"/>
    <col min="5641" max="5641" width="24.25" style="363" customWidth="1"/>
    <col min="5642" max="5642" width="27.125" style="363" customWidth="1"/>
    <col min="5643" max="5643" width="33.5" style="363" customWidth="1"/>
    <col min="5644" max="5644" width="39.5" style="363" customWidth="1"/>
    <col min="5645" max="5645" width="40.25" style="363" customWidth="1"/>
    <col min="5646" max="5646" width="33.625" style="363" customWidth="1"/>
    <col min="5647" max="5647" width="72.625" style="363" customWidth="1"/>
    <col min="5648" max="5648" width="60.75" style="363" customWidth="1"/>
    <col min="5649" max="5649" width="21" style="363" customWidth="1"/>
    <col min="5650" max="5650" width="22.5" style="363" customWidth="1"/>
    <col min="5651" max="5651" width="18.75" style="363" customWidth="1"/>
    <col min="5652" max="5652" width="17.75" style="363" customWidth="1"/>
    <col min="5653" max="5653" width="23" style="363" customWidth="1"/>
    <col min="5654" max="5654" width="10.875" style="363" bestFit="1" customWidth="1"/>
    <col min="5655" max="5889" width="11.25" style="363"/>
    <col min="5890" max="5890" width="34.5" style="363" customWidth="1"/>
    <col min="5891" max="5891" width="34.75" style="363" customWidth="1"/>
    <col min="5892" max="5892" width="25" style="363" customWidth="1"/>
    <col min="5893" max="5893" width="29.25" style="363" customWidth="1"/>
    <col min="5894" max="5894" width="30.25" style="363" customWidth="1"/>
    <col min="5895" max="5895" width="28.75" style="363" customWidth="1"/>
    <col min="5896" max="5896" width="23.125" style="363" customWidth="1"/>
    <col min="5897" max="5897" width="24.25" style="363" customWidth="1"/>
    <col min="5898" max="5898" width="27.125" style="363" customWidth="1"/>
    <col min="5899" max="5899" width="33.5" style="363" customWidth="1"/>
    <col min="5900" max="5900" width="39.5" style="363" customWidth="1"/>
    <col min="5901" max="5901" width="40.25" style="363" customWidth="1"/>
    <col min="5902" max="5902" width="33.625" style="363" customWidth="1"/>
    <col min="5903" max="5903" width="72.625" style="363" customWidth="1"/>
    <col min="5904" max="5904" width="60.75" style="363" customWidth="1"/>
    <col min="5905" max="5905" width="21" style="363" customWidth="1"/>
    <col min="5906" max="5906" width="22.5" style="363" customWidth="1"/>
    <col min="5907" max="5907" width="18.75" style="363" customWidth="1"/>
    <col min="5908" max="5908" width="17.75" style="363" customWidth="1"/>
    <col min="5909" max="5909" width="23" style="363" customWidth="1"/>
    <col min="5910" max="5910" width="10.875" style="363" bestFit="1" customWidth="1"/>
    <col min="5911" max="6145" width="11.25" style="363"/>
    <col min="6146" max="6146" width="34.5" style="363" customWidth="1"/>
    <col min="6147" max="6147" width="34.75" style="363" customWidth="1"/>
    <col min="6148" max="6148" width="25" style="363" customWidth="1"/>
    <col min="6149" max="6149" width="29.25" style="363" customWidth="1"/>
    <col min="6150" max="6150" width="30.25" style="363" customWidth="1"/>
    <col min="6151" max="6151" width="28.75" style="363" customWidth="1"/>
    <col min="6152" max="6152" width="23.125" style="363" customWidth="1"/>
    <col min="6153" max="6153" width="24.25" style="363" customWidth="1"/>
    <col min="6154" max="6154" width="27.125" style="363" customWidth="1"/>
    <col min="6155" max="6155" width="33.5" style="363" customWidth="1"/>
    <col min="6156" max="6156" width="39.5" style="363" customWidth="1"/>
    <col min="6157" max="6157" width="40.25" style="363" customWidth="1"/>
    <col min="6158" max="6158" width="33.625" style="363" customWidth="1"/>
    <col min="6159" max="6159" width="72.625" style="363" customWidth="1"/>
    <col min="6160" max="6160" width="60.75" style="363" customWidth="1"/>
    <col min="6161" max="6161" width="21" style="363" customWidth="1"/>
    <col min="6162" max="6162" width="22.5" style="363" customWidth="1"/>
    <col min="6163" max="6163" width="18.75" style="363" customWidth="1"/>
    <col min="6164" max="6164" width="17.75" style="363" customWidth="1"/>
    <col min="6165" max="6165" width="23" style="363" customWidth="1"/>
    <col min="6166" max="6166" width="10.875" style="363" bestFit="1" customWidth="1"/>
    <col min="6167" max="6401" width="11.25" style="363"/>
    <col min="6402" max="6402" width="34.5" style="363" customWidth="1"/>
    <col min="6403" max="6403" width="34.75" style="363" customWidth="1"/>
    <col min="6404" max="6404" width="25" style="363" customWidth="1"/>
    <col min="6405" max="6405" width="29.25" style="363" customWidth="1"/>
    <col min="6406" max="6406" width="30.25" style="363" customWidth="1"/>
    <col min="6407" max="6407" width="28.75" style="363" customWidth="1"/>
    <col min="6408" max="6408" width="23.125" style="363" customWidth="1"/>
    <col min="6409" max="6409" width="24.25" style="363" customWidth="1"/>
    <col min="6410" max="6410" width="27.125" style="363" customWidth="1"/>
    <col min="6411" max="6411" width="33.5" style="363" customWidth="1"/>
    <col min="6412" max="6412" width="39.5" style="363" customWidth="1"/>
    <col min="6413" max="6413" width="40.25" style="363" customWidth="1"/>
    <col min="6414" max="6414" width="33.625" style="363" customWidth="1"/>
    <col min="6415" max="6415" width="72.625" style="363" customWidth="1"/>
    <col min="6416" max="6416" width="60.75" style="363" customWidth="1"/>
    <col min="6417" max="6417" width="21" style="363" customWidth="1"/>
    <col min="6418" max="6418" width="22.5" style="363" customWidth="1"/>
    <col min="6419" max="6419" width="18.75" style="363" customWidth="1"/>
    <col min="6420" max="6420" width="17.75" style="363" customWidth="1"/>
    <col min="6421" max="6421" width="23" style="363" customWidth="1"/>
    <col min="6422" max="6422" width="10.875" style="363" bestFit="1" customWidth="1"/>
    <col min="6423" max="6657" width="11.25" style="363"/>
    <col min="6658" max="6658" width="34.5" style="363" customWidth="1"/>
    <col min="6659" max="6659" width="34.75" style="363" customWidth="1"/>
    <col min="6660" max="6660" width="25" style="363" customWidth="1"/>
    <col min="6661" max="6661" width="29.25" style="363" customWidth="1"/>
    <col min="6662" max="6662" width="30.25" style="363" customWidth="1"/>
    <col min="6663" max="6663" width="28.75" style="363" customWidth="1"/>
    <col min="6664" max="6664" width="23.125" style="363" customWidth="1"/>
    <col min="6665" max="6665" width="24.25" style="363" customWidth="1"/>
    <col min="6666" max="6666" width="27.125" style="363" customWidth="1"/>
    <col min="6667" max="6667" width="33.5" style="363" customWidth="1"/>
    <col min="6668" max="6668" width="39.5" style="363" customWidth="1"/>
    <col min="6669" max="6669" width="40.25" style="363" customWidth="1"/>
    <col min="6670" max="6670" width="33.625" style="363" customWidth="1"/>
    <col min="6671" max="6671" width="72.625" style="363" customWidth="1"/>
    <col min="6672" max="6672" width="60.75" style="363" customWidth="1"/>
    <col min="6673" max="6673" width="21" style="363" customWidth="1"/>
    <col min="6674" max="6674" width="22.5" style="363" customWidth="1"/>
    <col min="6675" max="6675" width="18.75" style="363" customWidth="1"/>
    <col min="6676" max="6676" width="17.75" style="363" customWidth="1"/>
    <col min="6677" max="6677" width="23" style="363" customWidth="1"/>
    <col min="6678" max="6678" width="10.875" style="363" bestFit="1" customWidth="1"/>
    <col min="6679" max="6913" width="11.25" style="363"/>
    <col min="6914" max="6914" width="34.5" style="363" customWidth="1"/>
    <col min="6915" max="6915" width="34.75" style="363" customWidth="1"/>
    <col min="6916" max="6916" width="25" style="363" customWidth="1"/>
    <col min="6917" max="6917" width="29.25" style="363" customWidth="1"/>
    <col min="6918" max="6918" width="30.25" style="363" customWidth="1"/>
    <col min="6919" max="6919" width="28.75" style="363" customWidth="1"/>
    <col min="6920" max="6920" width="23.125" style="363" customWidth="1"/>
    <col min="6921" max="6921" width="24.25" style="363" customWidth="1"/>
    <col min="6922" max="6922" width="27.125" style="363" customWidth="1"/>
    <col min="6923" max="6923" width="33.5" style="363" customWidth="1"/>
    <col min="6924" max="6924" width="39.5" style="363" customWidth="1"/>
    <col min="6925" max="6925" width="40.25" style="363" customWidth="1"/>
    <col min="6926" max="6926" width="33.625" style="363" customWidth="1"/>
    <col min="6927" max="6927" width="72.625" style="363" customWidth="1"/>
    <col min="6928" max="6928" width="60.75" style="363" customWidth="1"/>
    <col min="6929" max="6929" width="21" style="363" customWidth="1"/>
    <col min="6930" max="6930" width="22.5" style="363" customWidth="1"/>
    <col min="6931" max="6931" width="18.75" style="363" customWidth="1"/>
    <col min="6932" max="6932" width="17.75" style="363" customWidth="1"/>
    <col min="6933" max="6933" width="23" style="363" customWidth="1"/>
    <col min="6934" max="6934" width="10.875" style="363" bestFit="1" customWidth="1"/>
    <col min="6935" max="7169" width="11.25" style="363"/>
    <col min="7170" max="7170" width="34.5" style="363" customWidth="1"/>
    <col min="7171" max="7171" width="34.75" style="363" customWidth="1"/>
    <col min="7172" max="7172" width="25" style="363" customWidth="1"/>
    <col min="7173" max="7173" width="29.25" style="363" customWidth="1"/>
    <col min="7174" max="7174" width="30.25" style="363" customWidth="1"/>
    <col min="7175" max="7175" width="28.75" style="363" customWidth="1"/>
    <col min="7176" max="7176" width="23.125" style="363" customWidth="1"/>
    <col min="7177" max="7177" width="24.25" style="363" customWidth="1"/>
    <col min="7178" max="7178" width="27.125" style="363" customWidth="1"/>
    <col min="7179" max="7179" width="33.5" style="363" customWidth="1"/>
    <col min="7180" max="7180" width="39.5" style="363" customWidth="1"/>
    <col min="7181" max="7181" width="40.25" style="363" customWidth="1"/>
    <col min="7182" max="7182" width="33.625" style="363" customWidth="1"/>
    <col min="7183" max="7183" width="72.625" style="363" customWidth="1"/>
    <col min="7184" max="7184" width="60.75" style="363" customWidth="1"/>
    <col min="7185" max="7185" width="21" style="363" customWidth="1"/>
    <col min="7186" max="7186" width="22.5" style="363" customWidth="1"/>
    <col min="7187" max="7187" width="18.75" style="363" customWidth="1"/>
    <col min="7188" max="7188" width="17.75" style="363" customWidth="1"/>
    <col min="7189" max="7189" width="23" style="363" customWidth="1"/>
    <col min="7190" max="7190" width="10.875" style="363" bestFit="1" customWidth="1"/>
    <col min="7191" max="7425" width="11.25" style="363"/>
    <col min="7426" max="7426" width="34.5" style="363" customWidth="1"/>
    <col min="7427" max="7427" width="34.75" style="363" customWidth="1"/>
    <col min="7428" max="7428" width="25" style="363" customWidth="1"/>
    <col min="7429" max="7429" width="29.25" style="363" customWidth="1"/>
    <col min="7430" max="7430" width="30.25" style="363" customWidth="1"/>
    <col min="7431" max="7431" width="28.75" style="363" customWidth="1"/>
    <col min="7432" max="7432" width="23.125" style="363" customWidth="1"/>
    <col min="7433" max="7433" width="24.25" style="363" customWidth="1"/>
    <col min="7434" max="7434" width="27.125" style="363" customWidth="1"/>
    <col min="7435" max="7435" width="33.5" style="363" customWidth="1"/>
    <col min="7436" max="7436" width="39.5" style="363" customWidth="1"/>
    <col min="7437" max="7437" width="40.25" style="363" customWidth="1"/>
    <col min="7438" max="7438" width="33.625" style="363" customWidth="1"/>
    <col min="7439" max="7439" width="72.625" style="363" customWidth="1"/>
    <col min="7440" max="7440" width="60.75" style="363" customWidth="1"/>
    <col min="7441" max="7441" width="21" style="363" customWidth="1"/>
    <col min="7442" max="7442" width="22.5" style="363" customWidth="1"/>
    <col min="7443" max="7443" width="18.75" style="363" customWidth="1"/>
    <col min="7444" max="7444" width="17.75" style="363" customWidth="1"/>
    <col min="7445" max="7445" width="23" style="363" customWidth="1"/>
    <col min="7446" max="7446" width="10.875" style="363" bestFit="1" customWidth="1"/>
    <col min="7447" max="7681" width="11.25" style="363"/>
    <col min="7682" max="7682" width="34.5" style="363" customWidth="1"/>
    <col min="7683" max="7683" width="34.75" style="363" customWidth="1"/>
    <col min="7684" max="7684" width="25" style="363" customWidth="1"/>
    <col min="7685" max="7685" width="29.25" style="363" customWidth="1"/>
    <col min="7686" max="7686" width="30.25" style="363" customWidth="1"/>
    <col min="7687" max="7687" width="28.75" style="363" customWidth="1"/>
    <col min="7688" max="7688" width="23.125" style="363" customWidth="1"/>
    <col min="7689" max="7689" width="24.25" style="363" customWidth="1"/>
    <col min="7690" max="7690" width="27.125" style="363" customWidth="1"/>
    <col min="7691" max="7691" width="33.5" style="363" customWidth="1"/>
    <col min="7692" max="7692" width="39.5" style="363" customWidth="1"/>
    <col min="7693" max="7693" width="40.25" style="363" customWidth="1"/>
    <col min="7694" max="7694" width="33.625" style="363" customWidth="1"/>
    <col min="7695" max="7695" width="72.625" style="363" customWidth="1"/>
    <col min="7696" max="7696" width="60.75" style="363" customWidth="1"/>
    <col min="7697" max="7697" width="21" style="363" customWidth="1"/>
    <col min="7698" max="7698" width="22.5" style="363" customWidth="1"/>
    <col min="7699" max="7699" width="18.75" style="363" customWidth="1"/>
    <col min="7700" max="7700" width="17.75" style="363" customWidth="1"/>
    <col min="7701" max="7701" width="23" style="363" customWidth="1"/>
    <col min="7702" max="7702" width="10.875" style="363" bestFit="1" customWidth="1"/>
    <col min="7703" max="7937" width="11.25" style="363"/>
    <col min="7938" max="7938" width="34.5" style="363" customWidth="1"/>
    <col min="7939" max="7939" width="34.75" style="363" customWidth="1"/>
    <col min="7940" max="7940" width="25" style="363" customWidth="1"/>
    <col min="7941" max="7941" width="29.25" style="363" customWidth="1"/>
    <col min="7942" max="7942" width="30.25" style="363" customWidth="1"/>
    <col min="7943" max="7943" width="28.75" style="363" customWidth="1"/>
    <col min="7944" max="7944" width="23.125" style="363" customWidth="1"/>
    <col min="7945" max="7945" width="24.25" style="363" customWidth="1"/>
    <col min="7946" max="7946" width="27.125" style="363" customWidth="1"/>
    <col min="7947" max="7947" width="33.5" style="363" customWidth="1"/>
    <col min="7948" max="7948" width="39.5" style="363" customWidth="1"/>
    <col min="7949" max="7949" width="40.25" style="363" customWidth="1"/>
    <col min="7950" max="7950" width="33.625" style="363" customWidth="1"/>
    <col min="7951" max="7951" width="72.625" style="363" customWidth="1"/>
    <col min="7952" max="7952" width="60.75" style="363" customWidth="1"/>
    <col min="7953" max="7953" width="21" style="363" customWidth="1"/>
    <col min="7954" max="7954" width="22.5" style="363" customWidth="1"/>
    <col min="7955" max="7955" width="18.75" style="363" customWidth="1"/>
    <col min="7956" max="7956" width="17.75" style="363" customWidth="1"/>
    <col min="7957" max="7957" width="23" style="363" customWidth="1"/>
    <col min="7958" max="7958" width="10.875" style="363" bestFit="1" customWidth="1"/>
    <col min="7959" max="8193" width="11.25" style="363"/>
    <col min="8194" max="8194" width="34.5" style="363" customWidth="1"/>
    <col min="8195" max="8195" width="34.75" style="363" customWidth="1"/>
    <col min="8196" max="8196" width="25" style="363" customWidth="1"/>
    <col min="8197" max="8197" width="29.25" style="363" customWidth="1"/>
    <col min="8198" max="8198" width="30.25" style="363" customWidth="1"/>
    <col min="8199" max="8199" width="28.75" style="363" customWidth="1"/>
    <col min="8200" max="8200" width="23.125" style="363" customWidth="1"/>
    <col min="8201" max="8201" width="24.25" style="363" customWidth="1"/>
    <col min="8202" max="8202" width="27.125" style="363" customWidth="1"/>
    <col min="8203" max="8203" width="33.5" style="363" customWidth="1"/>
    <col min="8204" max="8204" width="39.5" style="363" customWidth="1"/>
    <col min="8205" max="8205" width="40.25" style="363" customWidth="1"/>
    <col min="8206" max="8206" width="33.625" style="363" customWidth="1"/>
    <col min="8207" max="8207" width="72.625" style="363" customWidth="1"/>
    <col min="8208" max="8208" width="60.75" style="363" customWidth="1"/>
    <col min="8209" max="8209" width="21" style="363" customWidth="1"/>
    <col min="8210" max="8210" width="22.5" style="363" customWidth="1"/>
    <col min="8211" max="8211" width="18.75" style="363" customWidth="1"/>
    <col min="8212" max="8212" width="17.75" style="363" customWidth="1"/>
    <col min="8213" max="8213" width="23" style="363" customWidth="1"/>
    <col min="8214" max="8214" width="10.875" style="363" bestFit="1" customWidth="1"/>
    <col min="8215" max="8449" width="11.25" style="363"/>
    <col min="8450" max="8450" width="34.5" style="363" customWidth="1"/>
    <col min="8451" max="8451" width="34.75" style="363" customWidth="1"/>
    <col min="8452" max="8452" width="25" style="363" customWidth="1"/>
    <col min="8453" max="8453" width="29.25" style="363" customWidth="1"/>
    <col min="8454" max="8454" width="30.25" style="363" customWidth="1"/>
    <col min="8455" max="8455" width="28.75" style="363" customWidth="1"/>
    <col min="8456" max="8456" width="23.125" style="363" customWidth="1"/>
    <col min="8457" max="8457" width="24.25" style="363" customWidth="1"/>
    <col min="8458" max="8458" width="27.125" style="363" customWidth="1"/>
    <col min="8459" max="8459" width="33.5" style="363" customWidth="1"/>
    <col min="8460" max="8460" width="39.5" style="363" customWidth="1"/>
    <col min="8461" max="8461" width="40.25" style="363" customWidth="1"/>
    <col min="8462" max="8462" width="33.625" style="363" customWidth="1"/>
    <col min="8463" max="8463" width="72.625" style="363" customWidth="1"/>
    <col min="8464" max="8464" width="60.75" style="363" customWidth="1"/>
    <col min="8465" max="8465" width="21" style="363" customWidth="1"/>
    <col min="8466" max="8466" width="22.5" style="363" customWidth="1"/>
    <col min="8467" max="8467" width="18.75" style="363" customWidth="1"/>
    <col min="8468" max="8468" width="17.75" style="363" customWidth="1"/>
    <col min="8469" max="8469" width="23" style="363" customWidth="1"/>
    <col min="8470" max="8470" width="10.875" style="363" bestFit="1" customWidth="1"/>
    <col min="8471" max="8705" width="11.25" style="363"/>
    <col min="8706" max="8706" width="34.5" style="363" customWidth="1"/>
    <col min="8707" max="8707" width="34.75" style="363" customWidth="1"/>
    <col min="8708" max="8708" width="25" style="363" customWidth="1"/>
    <col min="8709" max="8709" width="29.25" style="363" customWidth="1"/>
    <col min="8710" max="8710" width="30.25" style="363" customWidth="1"/>
    <col min="8711" max="8711" width="28.75" style="363" customWidth="1"/>
    <col min="8712" max="8712" width="23.125" style="363" customWidth="1"/>
    <col min="8713" max="8713" width="24.25" style="363" customWidth="1"/>
    <col min="8714" max="8714" width="27.125" style="363" customWidth="1"/>
    <col min="8715" max="8715" width="33.5" style="363" customWidth="1"/>
    <col min="8716" max="8716" width="39.5" style="363" customWidth="1"/>
    <col min="8717" max="8717" width="40.25" style="363" customWidth="1"/>
    <col min="8718" max="8718" width="33.625" style="363" customWidth="1"/>
    <col min="8719" max="8719" width="72.625" style="363" customWidth="1"/>
    <col min="8720" max="8720" width="60.75" style="363" customWidth="1"/>
    <col min="8721" max="8721" width="21" style="363" customWidth="1"/>
    <col min="8722" max="8722" width="22.5" style="363" customWidth="1"/>
    <col min="8723" max="8723" width="18.75" style="363" customWidth="1"/>
    <col min="8724" max="8724" width="17.75" style="363" customWidth="1"/>
    <col min="8725" max="8725" width="23" style="363" customWidth="1"/>
    <col min="8726" max="8726" width="10.875" style="363" bestFit="1" customWidth="1"/>
    <col min="8727" max="8961" width="11.25" style="363"/>
    <col min="8962" max="8962" width="34.5" style="363" customWidth="1"/>
    <col min="8963" max="8963" width="34.75" style="363" customWidth="1"/>
    <col min="8964" max="8964" width="25" style="363" customWidth="1"/>
    <col min="8965" max="8965" width="29.25" style="363" customWidth="1"/>
    <col min="8966" max="8966" width="30.25" style="363" customWidth="1"/>
    <col min="8967" max="8967" width="28.75" style="363" customWidth="1"/>
    <col min="8968" max="8968" width="23.125" style="363" customWidth="1"/>
    <col min="8969" max="8969" width="24.25" style="363" customWidth="1"/>
    <col min="8970" max="8970" width="27.125" style="363" customWidth="1"/>
    <col min="8971" max="8971" width="33.5" style="363" customWidth="1"/>
    <col min="8972" max="8972" width="39.5" style="363" customWidth="1"/>
    <col min="8973" max="8973" width="40.25" style="363" customWidth="1"/>
    <col min="8974" max="8974" width="33.625" style="363" customWidth="1"/>
    <col min="8975" max="8975" width="72.625" style="363" customWidth="1"/>
    <col min="8976" max="8976" width="60.75" style="363" customWidth="1"/>
    <col min="8977" max="8977" width="21" style="363" customWidth="1"/>
    <col min="8978" max="8978" width="22.5" style="363" customWidth="1"/>
    <col min="8979" max="8979" width="18.75" style="363" customWidth="1"/>
    <col min="8980" max="8980" width="17.75" style="363" customWidth="1"/>
    <col min="8981" max="8981" width="23" style="363" customWidth="1"/>
    <col min="8982" max="8982" width="10.875" style="363" bestFit="1" customWidth="1"/>
    <col min="8983" max="9217" width="11.25" style="363"/>
    <col min="9218" max="9218" width="34.5" style="363" customWidth="1"/>
    <col min="9219" max="9219" width="34.75" style="363" customWidth="1"/>
    <col min="9220" max="9220" width="25" style="363" customWidth="1"/>
    <col min="9221" max="9221" width="29.25" style="363" customWidth="1"/>
    <col min="9222" max="9222" width="30.25" style="363" customWidth="1"/>
    <col min="9223" max="9223" width="28.75" style="363" customWidth="1"/>
    <col min="9224" max="9224" width="23.125" style="363" customWidth="1"/>
    <col min="9225" max="9225" width="24.25" style="363" customWidth="1"/>
    <col min="9226" max="9226" width="27.125" style="363" customWidth="1"/>
    <col min="9227" max="9227" width="33.5" style="363" customWidth="1"/>
    <col min="9228" max="9228" width="39.5" style="363" customWidth="1"/>
    <col min="9229" max="9229" width="40.25" style="363" customWidth="1"/>
    <col min="9230" max="9230" width="33.625" style="363" customWidth="1"/>
    <col min="9231" max="9231" width="72.625" style="363" customWidth="1"/>
    <col min="9232" max="9232" width="60.75" style="363" customWidth="1"/>
    <col min="9233" max="9233" width="21" style="363" customWidth="1"/>
    <col min="9234" max="9234" width="22.5" style="363" customWidth="1"/>
    <col min="9235" max="9235" width="18.75" style="363" customWidth="1"/>
    <col min="9236" max="9236" width="17.75" style="363" customWidth="1"/>
    <col min="9237" max="9237" width="23" style="363" customWidth="1"/>
    <col min="9238" max="9238" width="10.875" style="363" bestFit="1" customWidth="1"/>
    <col min="9239" max="9473" width="11.25" style="363"/>
    <col min="9474" max="9474" width="34.5" style="363" customWidth="1"/>
    <col min="9475" max="9475" width="34.75" style="363" customWidth="1"/>
    <col min="9476" max="9476" width="25" style="363" customWidth="1"/>
    <col min="9477" max="9477" width="29.25" style="363" customWidth="1"/>
    <col min="9478" max="9478" width="30.25" style="363" customWidth="1"/>
    <col min="9479" max="9479" width="28.75" style="363" customWidth="1"/>
    <col min="9480" max="9480" width="23.125" style="363" customWidth="1"/>
    <col min="9481" max="9481" width="24.25" style="363" customWidth="1"/>
    <col min="9482" max="9482" width="27.125" style="363" customWidth="1"/>
    <col min="9483" max="9483" width="33.5" style="363" customWidth="1"/>
    <col min="9484" max="9484" width="39.5" style="363" customWidth="1"/>
    <col min="9485" max="9485" width="40.25" style="363" customWidth="1"/>
    <col min="9486" max="9486" width="33.625" style="363" customWidth="1"/>
    <col min="9487" max="9487" width="72.625" style="363" customWidth="1"/>
    <col min="9488" max="9488" width="60.75" style="363" customWidth="1"/>
    <col min="9489" max="9489" width="21" style="363" customWidth="1"/>
    <col min="9490" max="9490" width="22.5" style="363" customWidth="1"/>
    <col min="9491" max="9491" width="18.75" style="363" customWidth="1"/>
    <col min="9492" max="9492" width="17.75" style="363" customWidth="1"/>
    <col min="9493" max="9493" width="23" style="363" customWidth="1"/>
    <col min="9494" max="9494" width="10.875" style="363" bestFit="1" customWidth="1"/>
    <col min="9495" max="9729" width="11.25" style="363"/>
    <col min="9730" max="9730" width="34.5" style="363" customWidth="1"/>
    <col min="9731" max="9731" width="34.75" style="363" customWidth="1"/>
    <col min="9732" max="9732" width="25" style="363" customWidth="1"/>
    <col min="9733" max="9733" width="29.25" style="363" customWidth="1"/>
    <col min="9734" max="9734" width="30.25" style="363" customWidth="1"/>
    <col min="9735" max="9735" width="28.75" style="363" customWidth="1"/>
    <col min="9736" max="9736" width="23.125" style="363" customWidth="1"/>
    <col min="9737" max="9737" width="24.25" style="363" customWidth="1"/>
    <col min="9738" max="9738" width="27.125" style="363" customWidth="1"/>
    <col min="9739" max="9739" width="33.5" style="363" customWidth="1"/>
    <col min="9740" max="9740" width="39.5" style="363" customWidth="1"/>
    <col min="9741" max="9741" width="40.25" style="363" customWidth="1"/>
    <col min="9742" max="9742" width="33.625" style="363" customWidth="1"/>
    <col min="9743" max="9743" width="72.625" style="363" customWidth="1"/>
    <col min="9744" max="9744" width="60.75" style="363" customWidth="1"/>
    <col min="9745" max="9745" width="21" style="363" customWidth="1"/>
    <col min="9746" max="9746" width="22.5" style="363" customWidth="1"/>
    <col min="9747" max="9747" width="18.75" style="363" customWidth="1"/>
    <col min="9748" max="9748" width="17.75" style="363" customWidth="1"/>
    <col min="9749" max="9749" width="23" style="363" customWidth="1"/>
    <col min="9750" max="9750" width="10.875" style="363" bestFit="1" customWidth="1"/>
    <col min="9751" max="9985" width="11.25" style="363"/>
    <col min="9986" max="9986" width="34.5" style="363" customWidth="1"/>
    <col min="9987" max="9987" width="34.75" style="363" customWidth="1"/>
    <col min="9988" max="9988" width="25" style="363" customWidth="1"/>
    <col min="9989" max="9989" width="29.25" style="363" customWidth="1"/>
    <col min="9990" max="9990" width="30.25" style="363" customWidth="1"/>
    <col min="9991" max="9991" width="28.75" style="363" customWidth="1"/>
    <col min="9992" max="9992" width="23.125" style="363" customWidth="1"/>
    <col min="9993" max="9993" width="24.25" style="363" customWidth="1"/>
    <col min="9994" max="9994" width="27.125" style="363" customWidth="1"/>
    <col min="9995" max="9995" width="33.5" style="363" customWidth="1"/>
    <col min="9996" max="9996" width="39.5" style="363" customWidth="1"/>
    <col min="9997" max="9997" width="40.25" style="363" customWidth="1"/>
    <col min="9998" max="9998" width="33.625" style="363" customWidth="1"/>
    <col min="9999" max="9999" width="72.625" style="363" customWidth="1"/>
    <col min="10000" max="10000" width="60.75" style="363" customWidth="1"/>
    <col min="10001" max="10001" width="21" style="363" customWidth="1"/>
    <col min="10002" max="10002" width="22.5" style="363" customWidth="1"/>
    <col min="10003" max="10003" width="18.75" style="363" customWidth="1"/>
    <col min="10004" max="10004" width="17.75" style="363" customWidth="1"/>
    <col min="10005" max="10005" width="23" style="363" customWidth="1"/>
    <col min="10006" max="10006" width="10.875" style="363" bestFit="1" customWidth="1"/>
    <col min="10007" max="10241" width="11.25" style="363"/>
    <col min="10242" max="10242" width="34.5" style="363" customWidth="1"/>
    <col min="10243" max="10243" width="34.75" style="363" customWidth="1"/>
    <col min="10244" max="10244" width="25" style="363" customWidth="1"/>
    <col min="10245" max="10245" width="29.25" style="363" customWidth="1"/>
    <col min="10246" max="10246" width="30.25" style="363" customWidth="1"/>
    <col min="10247" max="10247" width="28.75" style="363" customWidth="1"/>
    <col min="10248" max="10248" width="23.125" style="363" customWidth="1"/>
    <col min="10249" max="10249" width="24.25" style="363" customWidth="1"/>
    <col min="10250" max="10250" width="27.125" style="363" customWidth="1"/>
    <col min="10251" max="10251" width="33.5" style="363" customWidth="1"/>
    <col min="10252" max="10252" width="39.5" style="363" customWidth="1"/>
    <col min="10253" max="10253" width="40.25" style="363" customWidth="1"/>
    <col min="10254" max="10254" width="33.625" style="363" customWidth="1"/>
    <col min="10255" max="10255" width="72.625" style="363" customWidth="1"/>
    <col min="10256" max="10256" width="60.75" style="363" customWidth="1"/>
    <col min="10257" max="10257" width="21" style="363" customWidth="1"/>
    <col min="10258" max="10258" width="22.5" style="363" customWidth="1"/>
    <col min="10259" max="10259" width="18.75" style="363" customWidth="1"/>
    <col min="10260" max="10260" width="17.75" style="363" customWidth="1"/>
    <col min="10261" max="10261" width="23" style="363" customWidth="1"/>
    <col min="10262" max="10262" width="10.875" style="363" bestFit="1" customWidth="1"/>
    <col min="10263" max="10497" width="11.25" style="363"/>
    <col min="10498" max="10498" width="34.5" style="363" customWidth="1"/>
    <col min="10499" max="10499" width="34.75" style="363" customWidth="1"/>
    <col min="10500" max="10500" width="25" style="363" customWidth="1"/>
    <col min="10501" max="10501" width="29.25" style="363" customWidth="1"/>
    <col min="10502" max="10502" width="30.25" style="363" customWidth="1"/>
    <col min="10503" max="10503" width="28.75" style="363" customWidth="1"/>
    <col min="10504" max="10504" width="23.125" style="363" customWidth="1"/>
    <col min="10505" max="10505" width="24.25" style="363" customWidth="1"/>
    <col min="10506" max="10506" width="27.125" style="363" customWidth="1"/>
    <col min="10507" max="10507" width="33.5" style="363" customWidth="1"/>
    <col min="10508" max="10508" width="39.5" style="363" customWidth="1"/>
    <col min="10509" max="10509" width="40.25" style="363" customWidth="1"/>
    <col min="10510" max="10510" width="33.625" style="363" customWidth="1"/>
    <col min="10511" max="10511" width="72.625" style="363" customWidth="1"/>
    <col min="10512" max="10512" width="60.75" style="363" customWidth="1"/>
    <col min="10513" max="10513" width="21" style="363" customWidth="1"/>
    <col min="10514" max="10514" width="22.5" style="363" customWidth="1"/>
    <col min="10515" max="10515" width="18.75" style="363" customWidth="1"/>
    <col min="10516" max="10516" width="17.75" style="363" customWidth="1"/>
    <col min="10517" max="10517" width="23" style="363" customWidth="1"/>
    <col min="10518" max="10518" width="10.875" style="363" bestFit="1" customWidth="1"/>
    <col min="10519" max="10753" width="11.25" style="363"/>
    <col min="10754" max="10754" width="34.5" style="363" customWidth="1"/>
    <col min="10755" max="10755" width="34.75" style="363" customWidth="1"/>
    <col min="10756" max="10756" width="25" style="363" customWidth="1"/>
    <col min="10757" max="10757" width="29.25" style="363" customWidth="1"/>
    <col min="10758" max="10758" width="30.25" style="363" customWidth="1"/>
    <col min="10759" max="10759" width="28.75" style="363" customWidth="1"/>
    <col min="10760" max="10760" width="23.125" style="363" customWidth="1"/>
    <col min="10761" max="10761" width="24.25" style="363" customWidth="1"/>
    <col min="10762" max="10762" width="27.125" style="363" customWidth="1"/>
    <col min="10763" max="10763" width="33.5" style="363" customWidth="1"/>
    <col min="10764" max="10764" width="39.5" style="363" customWidth="1"/>
    <col min="10765" max="10765" width="40.25" style="363" customWidth="1"/>
    <col min="10766" max="10766" width="33.625" style="363" customWidth="1"/>
    <col min="10767" max="10767" width="72.625" style="363" customWidth="1"/>
    <col min="10768" max="10768" width="60.75" style="363" customWidth="1"/>
    <col min="10769" max="10769" width="21" style="363" customWidth="1"/>
    <col min="10770" max="10770" width="22.5" style="363" customWidth="1"/>
    <col min="10771" max="10771" width="18.75" style="363" customWidth="1"/>
    <col min="10772" max="10772" width="17.75" style="363" customWidth="1"/>
    <col min="10773" max="10773" width="23" style="363" customWidth="1"/>
    <col min="10774" max="10774" width="10.875" style="363" bestFit="1" customWidth="1"/>
    <col min="10775" max="11009" width="11.25" style="363"/>
    <col min="11010" max="11010" width="34.5" style="363" customWidth="1"/>
    <col min="11011" max="11011" width="34.75" style="363" customWidth="1"/>
    <col min="11012" max="11012" width="25" style="363" customWidth="1"/>
    <col min="11013" max="11013" width="29.25" style="363" customWidth="1"/>
    <col min="11014" max="11014" width="30.25" style="363" customWidth="1"/>
    <col min="11015" max="11015" width="28.75" style="363" customWidth="1"/>
    <col min="11016" max="11016" width="23.125" style="363" customWidth="1"/>
    <col min="11017" max="11017" width="24.25" style="363" customWidth="1"/>
    <col min="11018" max="11018" width="27.125" style="363" customWidth="1"/>
    <col min="11019" max="11019" width="33.5" style="363" customWidth="1"/>
    <col min="11020" max="11020" width="39.5" style="363" customWidth="1"/>
    <col min="11021" max="11021" width="40.25" style="363" customWidth="1"/>
    <col min="11022" max="11022" width="33.625" style="363" customWidth="1"/>
    <col min="11023" max="11023" width="72.625" style="363" customWidth="1"/>
    <col min="11024" max="11024" width="60.75" style="363" customWidth="1"/>
    <col min="11025" max="11025" width="21" style="363" customWidth="1"/>
    <col min="11026" max="11026" width="22.5" style="363" customWidth="1"/>
    <col min="11027" max="11027" width="18.75" style="363" customWidth="1"/>
    <col min="11028" max="11028" width="17.75" style="363" customWidth="1"/>
    <col min="11029" max="11029" width="23" style="363" customWidth="1"/>
    <col min="11030" max="11030" width="10.875" style="363" bestFit="1" customWidth="1"/>
    <col min="11031" max="11265" width="11.25" style="363"/>
    <col min="11266" max="11266" width="34.5" style="363" customWidth="1"/>
    <col min="11267" max="11267" width="34.75" style="363" customWidth="1"/>
    <col min="11268" max="11268" width="25" style="363" customWidth="1"/>
    <col min="11269" max="11269" width="29.25" style="363" customWidth="1"/>
    <col min="11270" max="11270" width="30.25" style="363" customWidth="1"/>
    <col min="11271" max="11271" width="28.75" style="363" customWidth="1"/>
    <col min="11272" max="11272" width="23.125" style="363" customWidth="1"/>
    <col min="11273" max="11273" width="24.25" style="363" customWidth="1"/>
    <col min="11274" max="11274" width="27.125" style="363" customWidth="1"/>
    <col min="11275" max="11275" width="33.5" style="363" customWidth="1"/>
    <col min="11276" max="11276" width="39.5" style="363" customWidth="1"/>
    <col min="11277" max="11277" width="40.25" style="363" customWidth="1"/>
    <col min="11278" max="11278" width="33.625" style="363" customWidth="1"/>
    <col min="11279" max="11279" width="72.625" style="363" customWidth="1"/>
    <col min="11280" max="11280" width="60.75" style="363" customWidth="1"/>
    <col min="11281" max="11281" width="21" style="363" customWidth="1"/>
    <col min="11282" max="11282" width="22.5" style="363" customWidth="1"/>
    <col min="11283" max="11283" width="18.75" style="363" customWidth="1"/>
    <col min="11284" max="11284" width="17.75" style="363" customWidth="1"/>
    <col min="11285" max="11285" width="23" style="363" customWidth="1"/>
    <col min="11286" max="11286" width="10.875" style="363" bestFit="1" customWidth="1"/>
    <col min="11287" max="11521" width="11.25" style="363"/>
    <col min="11522" max="11522" width="34.5" style="363" customWidth="1"/>
    <col min="11523" max="11523" width="34.75" style="363" customWidth="1"/>
    <col min="11524" max="11524" width="25" style="363" customWidth="1"/>
    <col min="11525" max="11525" width="29.25" style="363" customWidth="1"/>
    <col min="11526" max="11526" width="30.25" style="363" customWidth="1"/>
    <col min="11527" max="11527" width="28.75" style="363" customWidth="1"/>
    <col min="11528" max="11528" width="23.125" style="363" customWidth="1"/>
    <col min="11529" max="11529" width="24.25" style="363" customWidth="1"/>
    <col min="11530" max="11530" width="27.125" style="363" customWidth="1"/>
    <col min="11531" max="11531" width="33.5" style="363" customWidth="1"/>
    <col min="11532" max="11532" width="39.5" style="363" customWidth="1"/>
    <col min="11533" max="11533" width="40.25" style="363" customWidth="1"/>
    <col min="11534" max="11534" width="33.625" style="363" customWidth="1"/>
    <col min="11535" max="11535" width="72.625" style="363" customWidth="1"/>
    <col min="11536" max="11536" width="60.75" style="363" customWidth="1"/>
    <col min="11537" max="11537" width="21" style="363" customWidth="1"/>
    <col min="11538" max="11538" width="22.5" style="363" customWidth="1"/>
    <col min="11539" max="11539" width="18.75" style="363" customWidth="1"/>
    <col min="11540" max="11540" width="17.75" style="363" customWidth="1"/>
    <col min="11541" max="11541" width="23" style="363" customWidth="1"/>
    <col min="11542" max="11542" width="10.875" style="363" bestFit="1" customWidth="1"/>
    <col min="11543" max="11777" width="11.25" style="363"/>
    <col min="11778" max="11778" width="34.5" style="363" customWidth="1"/>
    <col min="11779" max="11779" width="34.75" style="363" customWidth="1"/>
    <col min="11780" max="11780" width="25" style="363" customWidth="1"/>
    <col min="11781" max="11781" width="29.25" style="363" customWidth="1"/>
    <col min="11782" max="11782" width="30.25" style="363" customWidth="1"/>
    <col min="11783" max="11783" width="28.75" style="363" customWidth="1"/>
    <col min="11784" max="11784" width="23.125" style="363" customWidth="1"/>
    <col min="11785" max="11785" width="24.25" style="363" customWidth="1"/>
    <col min="11786" max="11786" width="27.125" style="363" customWidth="1"/>
    <col min="11787" max="11787" width="33.5" style="363" customWidth="1"/>
    <col min="11788" max="11788" width="39.5" style="363" customWidth="1"/>
    <col min="11789" max="11789" width="40.25" style="363" customWidth="1"/>
    <col min="11790" max="11790" width="33.625" style="363" customWidth="1"/>
    <col min="11791" max="11791" width="72.625" style="363" customWidth="1"/>
    <col min="11792" max="11792" width="60.75" style="363" customWidth="1"/>
    <col min="11793" max="11793" width="21" style="363" customWidth="1"/>
    <col min="11794" max="11794" width="22.5" style="363" customWidth="1"/>
    <col min="11795" max="11795" width="18.75" style="363" customWidth="1"/>
    <col min="11796" max="11796" width="17.75" style="363" customWidth="1"/>
    <col min="11797" max="11797" width="23" style="363" customWidth="1"/>
    <col min="11798" max="11798" width="10.875" style="363" bestFit="1" customWidth="1"/>
    <col min="11799" max="12033" width="11.25" style="363"/>
    <col min="12034" max="12034" width="34.5" style="363" customWidth="1"/>
    <col min="12035" max="12035" width="34.75" style="363" customWidth="1"/>
    <col min="12036" max="12036" width="25" style="363" customWidth="1"/>
    <col min="12037" max="12037" width="29.25" style="363" customWidth="1"/>
    <col min="12038" max="12038" width="30.25" style="363" customWidth="1"/>
    <col min="12039" max="12039" width="28.75" style="363" customWidth="1"/>
    <col min="12040" max="12040" width="23.125" style="363" customWidth="1"/>
    <col min="12041" max="12041" width="24.25" style="363" customWidth="1"/>
    <col min="12042" max="12042" width="27.125" style="363" customWidth="1"/>
    <col min="12043" max="12043" width="33.5" style="363" customWidth="1"/>
    <col min="12044" max="12044" width="39.5" style="363" customWidth="1"/>
    <col min="12045" max="12045" width="40.25" style="363" customWidth="1"/>
    <col min="12046" max="12046" width="33.625" style="363" customWidth="1"/>
    <col min="12047" max="12047" width="72.625" style="363" customWidth="1"/>
    <col min="12048" max="12048" width="60.75" style="363" customWidth="1"/>
    <col min="12049" max="12049" width="21" style="363" customWidth="1"/>
    <col min="12050" max="12050" width="22.5" style="363" customWidth="1"/>
    <col min="12051" max="12051" width="18.75" style="363" customWidth="1"/>
    <col min="12052" max="12052" width="17.75" style="363" customWidth="1"/>
    <col min="12053" max="12053" width="23" style="363" customWidth="1"/>
    <col min="12054" max="12054" width="10.875" style="363" bestFit="1" customWidth="1"/>
    <col min="12055" max="12289" width="11.25" style="363"/>
    <col min="12290" max="12290" width="34.5" style="363" customWidth="1"/>
    <col min="12291" max="12291" width="34.75" style="363" customWidth="1"/>
    <col min="12292" max="12292" width="25" style="363" customWidth="1"/>
    <col min="12293" max="12293" width="29.25" style="363" customWidth="1"/>
    <col min="12294" max="12294" width="30.25" style="363" customWidth="1"/>
    <col min="12295" max="12295" width="28.75" style="363" customWidth="1"/>
    <col min="12296" max="12296" width="23.125" style="363" customWidth="1"/>
    <col min="12297" max="12297" width="24.25" style="363" customWidth="1"/>
    <col min="12298" max="12298" width="27.125" style="363" customWidth="1"/>
    <col min="12299" max="12299" width="33.5" style="363" customWidth="1"/>
    <col min="12300" max="12300" width="39.5" style="363" customWidth="1"/>
    <col min="12301" max="12301" width="40.25" style="363" customWidth="1"/>
    <col min="12302" max="12302" width="33.625" style="363" customWidth="1"/>
    <col min="12303" max="12303" width="72.625" style="363" customWidth="1"/>
    <col min="12304" max="12304" width="60.75" style="363" customWidth="1"/>
    <col min="12305" max="12305" width="21" style="363" customWidth="1"/>
    <col min="12306" max="12306" width="22.5" style="363" customWidth="1"/>
    <col min="12307" max="12307" width="18.75" style="363" customWidth="1"/>
    <col min="12308" max="12308" width="17.75" style="363" customWidth="1"/>
    <col min="12309" max="12309" width="23" style="363" customWidth="1"/>
    <col min="12310" max="12310" width="10.875" style="363" bestFit="1" customWidth="1"/>
    <col min="12311" max="12545" width="11.25" style="363"/>
    <col min="12546" max="12546" width="34.5" style="363" customWidth="1"/>
    <col min="12547" max="12547" width="34.75" style="363" customWidth="1"/>
    <col min="12548" max="12548" width="25" style="363" customWidth="1"/>
    <col min="12549" max="12549" width="29.25" style="363" customWidth="1"/>
    <col min="12550" max="12550" width="30.25" style="363" customWidth="1"/>
    <col min="12551" max="12551" width="28.75" style="363" customWidth="1"/>
    <col min="12552" max="12552" width="23.125" style="363" customWidth="1"/>
    <col min="12553" max="12553" width="24.25" style="363" customWidth="1"/>
    <col min="12554" max="12554" width="27.125" style="363" customWidth="1"/>
    <col min="12555" max="12555" width="33.5" style="363" customWidth="1"/>
    <col min="12556" max="12556" width="39.5" style="363" customWidth="1"/>
    <col min="12557" max="12557" width="40.25" style="363" customWidth="1"/>
    <col min="12558" max="12558" width="33.625" style="363" customWidth="1"/>
    <col min="12559" max="12559" width="72.625" style="363" customWidth="1"/>
    <col min="12560" max="12560" width="60.75" style="363" customWidth="1"/>
    <col min="12561" max="12561" width="21" style="363" customWidth="1"/>
    <col min="12562" max="12562" width="22.5" style="363" customWidth="1"/>
    <col min="12563" max="12563" width="18.75" style="363" customWidth="1"/>
    <col min="12564" max="12564" width="17.75" style="363" customWidth="1"/>
    <col min="12565" max="12565" width="23" style="363" customWidth="1"/>
    <col min="12566" max="12566" width="10.875" style="363" bestFit="1" customWidth="1"/>
    <col min="12567" max="12801" width="11.25" style="363"/>
    <col min="12802" max="12802" width="34.5" style="363" customWidth="1"/>
    <col min="12803" max="12803" width="34.75" style="363" customWidth="1"/>
    <col min="12804" max="12804" width="25" style="363" customWidth="1"/>
    <col min="12805" max="12805" width="29.25" style="363" customWidth="1"/>
    <col min="12806" max="12806" width="30.25" style="363" customWidth="1"/>
    <col min="12807" max="12807" width="28.75" style="363" customWidth="1"/>
    <col min="12808" max="12808" width="23.125" style="363" customWidth="1"/>
    <col min="12809" max="12809" width="24.25" style="363" customWidth="1"/>
    <col min="12810" max="12810" width="27.125" style="363" customWidth="1"/>
    <col min="12811" max="12811" width="33.5" style="363" customWidth="1"/>
    <col min="12812" max="12812" width="39.5" style="363" customWidth="1"/>
    <col min="12813" max="12813" width="40.25" style="363" customWidth="1"/>
    <col min="12814" max="12814" width="33.625" style="363" customWidth="1"/>
    <col min="12815" max="12815" width="72.625" style="363" customWidth="1"/>
    <col min="12816" max="12816" width="60.75" style="363" customWidth="1"/>
    <col min="12817" max="12817" width="21" style="363" customWidth="1"/>
    <col min="12818" max="12818" width="22.5" style="363" customWidth="1"/>
    <col min="12819" max="12819" width="18.75" style="363" customWidth="1"/>
    <col min="12820" max="12820" width="17.75" style="363" customWidth="1"/>
    <col min="12821" max="12821" width="23" style="363" customWidth="1"/>
    <col min="12822" max="12822" width="10.875" style="363" bestFit="1" customWidth="1"/>
    <col min="12823" max="13057" width="11.25" style="363"/>
    <col min="13058" max="13058" width="34.5" style="363" customWidth="1"/>
    <col min="13059" max="13059" width="34.75" style="363" customWidth="1"/>
    <col min="13060" max="13060" width="25" style="363" customWidth="1"/>
    <col min="13061" max="13061" width="29.25" style="363" customWidth="1"/>
    <col min="13062" max="13062" width="30.25" style="363" customWidth="1"/>
    <col min="13063" max="13063" width="28.75" style="363" customWidth="1"/>
    <col min="13064" max="13064" width="23.125" style="363" customWidth="1"/>
    <col min="13065" max="13065" width="24.25" style="363" customWidth="1"/>
    <col min="13066" max="13066" width="27.125" style="363" customWidth="1"/>
    <col min="13067" max="13067" width="33.5" style="363" customWidth="1"/>
    <col min="13068" max="13068" width="39.5" style="363" customWidth="1"/>
    <col min="13069" max="13069" width="40.25" style="363" customWidth="1"/>
    <col min="13070" max="13070" width="33.625" style="363" customWidth="1"/>
    <col min="13071" max="13071" width="72.625" style="363" customWidth="1"/>
    <col min="13072" max="13072" width="60.75" style="363" customWidth="1"/>
    <col min="13073" max="13073" width="21" style="363" customWidth="1"/>
    <col min="13074" max="13074" width="22.5" style="363" customWidth="1"/>
    <col min="13075" max="13075" width="18.75" style="363" customWidth="1"/>
    <col min="13076" max="13076" width="17.75" style="363" customWidth="1"/>
    <col min="13077" max="13077" width="23" style="363" customWidth="1"/>
    <col min="13078" max="13078" width="10.875" style="363" bestFit="1" customWidth="1"/>
    <col min="13079" max="13313" width="11.25" style="363"/>
    <col min="13314" max="13314" width="34.5" style="363" customWidth="1"/>
    <col min="13315" max="13315" width="34.75" style="363" customWidth="1"/>
    <col min="13316" max="13316" width="25" style="363" customWidth="1"/>
    <col min="13317" max="13317" width="29.25" style="363" customWidth="1"/>
    <col min="13318" max="13318" width="30.25" style="363" customWidth="1"/>
    <col min="13319" max="13319" width="28.75" style="363" customWidth="1"/>
    <col min="13320" max="13320" width="23.125" style="363" customWidth="1"/>
    <col min="13321" max="13321" width="24.25" style="363" customWidth="1"/>
    <col min="13322" max="13322" width="27.125" style="363" customWidth="1"/>
    <col min="13323" max="13323" width="33.5" style="363" customWidth="1"/>
    <col min="13324" max="13324" width="39.5" style="363" customWidth="1"/>
    <col min="13325" max="13325" width="40.25" style="363" customWidth="1"/>
    <col min="13326" max="13326" width="33.625" style="363" customWidth="1"/>
    <col min="13327" max="13327" width="72.625" style="363" customWidth="1"/>
    <col min="13328" max="13328" width="60.75" style="363" customWidth="1"/>
    <col min="13329" max="13329" width="21" style="363" customWidth="1"/>
    <col min="13330" max="13330" width="22.5" style="363" customWidth="1"/>
    <col min="13331" max="13331" width="18.75" style="363" customWidth="1"/>
    <col min="13332" max="13332" width="17.75" style="363" customWidth="1"/>
    <col min="13333" max="13333" width="23" style="363" customWidth="1"/>
    <col min="13334" max="13334" width="10.875" style="363" bestFit="1" customWidth="1"/>
    <col min="13335" max="13569" width="11.25" style="363"/>
    <col min="13570" max="13570" width="34.5" style="363" customWidth="1"/>
    <col min="13571" max="13571" width="34.75" style="363" customWidth="1"/>
    <col min="13572" max="13572" width="25" style="363" customWidth="1"/>
    <col min="13573" max="13573" width="29.25" style="363" customWidth="1"/>
    <col min="13574" max="13574" width="30.25" style="363" customWidth="1"/>
    <col min="13575" max="13575" width="28.75" style="363" customWidth="1"/>
    <col min="13576" max="13576" width="23.125" style="363" customWidth="1"/>
    <col min="13577" max="13577" width="24.25" style="363" customWidth="1"/>
    <col min="13578" max="13578" width="27.125" style="363" customWidth="1"/>
    <col min="13579" max="13579" width="33.5" style="363" customWidth="1"/>
    <col min="13580" max="13580" width="39.5" style="363" customWidth="1"/>
    <col min="13581" max="13581" width="40.25" style="363" customWidth="1"/>
    <col min="13582" max="13582" width="33.625" style="363" customWidth="1"/>
    <col min="13583" max="13583" width="72.625" style="363" customWidth="1"/>
    <col min="13584" max="13584" width="60.75" style="363" customWidth="1"/>
    <col min="13585" max="13585" width="21" style="363" customWidth="1"/>
    <col min="13586" max="13586" width="22.5" style="363" customWidth="1"/>
    <col min="13587" max="13587" width="18.75" style="363" customWidth="1"/>
    <col min="13588" max="13588" width="17.75" style="363" customWidth="1"/>
    <col min="13589" max="13589" width="23" style="363" customWidth="1"/>
    <col min="13590" max="13590" width="10.875" style="363" bestFit="1" customWidth="1"/>
    <col min="13591" max="13825" width="11.25" style="363"/>
    <col min="13826" max="13826" width="34.5" style="363" customWidth="1"/>
    <col min="13827" max="13827" width="34.75" style="363" customWidth="1"/>
    <col min="13828" max="13828" width="25" style="363" customWidth="1"/>
    <col min="13829" max="13829" width="29.25" style="363" customWidth="1"/>
    <col min="13830" max="13830" width="30.25" style="363" customWidth="1"/>
    <col min="13831" max="13831" width="28.75" style="363" customWidth="1"/>
    <col min="13832" max="13832" width="23.125" style="363" customWidth="1"/>
    <col min="13833" max="13833" width="24.25" style="363" customWidth="1"/>
    <col min="13834" max="13834" width="27.125" style="363" customWidth="1"/>
    <col min="13835" max="13835" width="33.5" style="363" customWidth="1"/>
    <col min="13836" max="13836" width="39.5" style="363" customWidth="1"/>
    <col min="13837" max="13837" width="40.25" style="363" customWidth="1"/>
    <col min="13838" max="13838" width="33.625" style="363" customWidth="1"/>
    <col min="13839" max="13839" width="72.625" style="363" customWidth="1"/>
    <col min="13840" max="13840" width="60.75" style="363" customWidth="1"/>
    <col min="13841" max="13841" width="21" style="363" customWidth="1"/>
    <col min="13842" max="13842" width="22.5" style="363" customWidth="1"/>
    <col min="13843" max="13843" width="18.75" style="363" customWidth="1"/>
    <col min="13844" max="13844" width="17.75" style="363" customWidth="1"/>
    <col min="13845" max="13845" width="23" style="363" customWidth="1"/>
    <col min="13846" max="13846" width="10.875" style="363" bestFit="1" customWidth="1"/>
    <col min="13847" max="14081" width="11.25" style="363"/>
    <col min="14082" max="14082" width="34.5" style="363" customWidth="1"/>
    <col min="14083" max="14083" width="34.75" style="363" customWidth="1"/>
    <col min="14084" max="14084" width="25" style="363" customWidth="1"/>
    <col min="14085" max="14085" width="29.25" style="363" customWidth="1"/>
    <col min="14086" max="14086" width="30.25" style="363" customWidth="1"/>
    <col min="14087" max="14087" width="28.75" style="363" customWidth="1"/>
    <col min="14088" max="14088" width="23.125" style="363" customWidth="1"/>
    <col min="14089" max="14089" width="24.25" style="363" customWidth="1"/>
    <col min="14090" max="14090" width="27.125" style="363" customWidth="1"/>
    <col min="14091" max="14091" width="33.5" style="363" customWidth="1"/>
    <col min="14092" max="14092" width="39.5" style="363" customWidth="1"/>
    <col min="14093" max="14093" width="40.25" style="363" customWidth="1"/>
    <col min="14094" max="14094" width="33.625" style="363" customWidth="1"/>
    <col min="14095" max="14095" width="72.625" style="363" customWidth="1"/>
    <col min="14096" max="14096" width="60.75" style="363" customWidth="1"/>
    <col min="14097" max="14097" width="21" style="363" customWidth="1"/>
    <col min="14098" max="14098" width="22.5" style="363" customWidth="1"/>
    <col min="14099" max="14099" width="18.75" style="363" customWidth="1"/>
    <col min="14100" max="14100" width="17.75" style="363" customWidth="1"/>
    <col min="14101" max="14101" width="23" style="363" customWidth="1"/>
    <col min="14102" max="14102" width="10.875" style="363" bestFit="1" customWidth="1"/>
    <col min="14103" max="14337" width="11.25" style="363"/>
    <col min="14338" max="14338" width="34.5" style="363" customWidth="1"/>
    <col min="14339" max="14339" width="34.75" style="363" customWidth="1"/>
    <col min="14340" max="14340" width="25" style="363" customWidth="1"/>
    <col min="14341" max="14341" width="29.25" style="363" customWidth="1"/>
    <col min="14342" max="14342" width="30.25" style="363" customWidth="1"/>
    <col min="14343" max="14343" width="28.75" style="363" customWidth="1"/>
    <col min="14344" max="14344" width="23.125" style="363" customWidth="1"/>
    <col min="14345" max="14345" width="24.25" style="363" customWidth="1"/>
    <col min="14346" max="14346" width="27.125" style="363" customWidth="1"/>
    <col min="14347" max="14347" width="33.5" style="363" customWidth="1"/>
    <col min="14348" max="14348" width="39.5" style="363" customWidth="1"/>
    <col min="14349" max="14349" width="40.25" style="363" customWidth="1"/>
    <col min="14350" max="14350" width="33.625" style="363" customWidth="1"/>
    <col min="14351" max="14351" width="72.625" style="363" customWidth="1"/>
    <col min="14352" max="14352" width="60.75" style="363" customWidth="1"/>
    <col min="14353" max="14353" width="21" style="363" customWidth="1"/>
    <col min="14354" max="14354" width="22.5" style="363" customWidth="1"/>
    <col min="14355" max="14355" width="18.75" style="363" customWidth="1"/>
    <col min="14356" max="14356" width="17.75" style="363" customWidth="1"/>
    <col min="14357" max="14357" width="23" style="363" customWidth="1"/>
    <col min="14358" max="14358" width="10.875" style="363" bestFit="1" customWidth="1"/>
    <col min="14359" max="14593" width="11.25" style="363"/>
    <col min="14594" max="14594" width="34.5" style="363" customWidth="1"/>
    <col min="14595" max="14595" width="34.75" style="363" customWidth="1"/>
    <col min="14596" max="14596" width="25" style="363" customWidth="1"/>
    <col min="14597" max="14597" width="29.25" style="363" customWidth="1"/>
    <col min="14598" max="14598" width="30.25" style="363" customWidth="1"/>
    <col min="14599" max="14599" width="28.75" style="363" customWidth="1"/>
    <col min="14600" max="14600" width="23.125" style="363" customWidth="1"/>
    <col min="14601" max="14601" width="24.25" style="363" customWidth="1"/>
    <col min="14602" max="14602" width="27.125" style="363" customWidth="1"/>
    <col min="14603" max="14603" width="33.5" style="363" customWidth="1"/>
    <col min="14604" max="14604" width="39.5" style="363" customWidth="1"/>
    <col min="14605" max="14605" width="40.25" style="363" customWidth="1"/>
    <col min="14606" max="14606" width="33.625" style="363" customWidth="1"/>
    <col min="14607" max="14607" width="72.625" style="363" customWidth="1"/>
    <col min="14608" max="14608" width="60.75" style="363" customWidth="1"/>
    <col min="14609" max="14609" width="21" style="363" customWidth="1"/>
    <col min="14610" max="14610" width="22.5" style="363" customWidth="1"/>
    <col min="14611" max="14611" width="18.75" style="363" customWidth="1"/>
    <col min="14612" max="14612" width="17.75" style="363" customWidth="1"/>
    <col min="14613" max="14613" width="23" style="363" customWidth="1"/>
    <col min="14614" max="14614" width="10.875" style="363" bestFit="1" customWidth="1"/>
    <col min="14615" max="14849" width="11.25" style="363"/>
    <col min="14850" max="14850" width="34.5" style="363" customWidth="1"/>
    <col min="14851" max="14851" width="34.75" style="363" customWidth="1"/>
    <col min="14852" max="14852" width="25" style="363" customWidth="1"/>
    <col min="14853" max="14853" width="29.25" style="363" customWidth="1"/>
    <col min="14854" max="14854" width="30.25" style="363" customWidth="1"/>
    <col min="14855" max="14855" width="28.75" style="363" customWidth="1"/>
    <col min="14856" max="14856" width="23.125" style="363" customWidth="1"/>
    <col min="14857" max="14857" width="24.25" style="363" customWidth="1"/>
    <col min="14858" max="14858" width="27.125" style="363" customWidth="1"/>
    <col min="14859" max="14859" width="33.5" style="363" customWidth="1"/>
    <col min="14860" max="14860" width="39.5" style="363" customWidth="1"/>
    <col min="14861" max="14861" width="40.25" style="363" customWidth="1"/>
    <col min="14862" max="14862" width="33.625" style="363" customWidth="1"/>
    <col min="14863" max="14863" width="72.625" style="363" customWidth="1"/>
    <col min="14864" max="14864" width="60.75" style="363" customWidth="1"/>
    <col min="14865" max="14865" width="21" style="363" customWidth="1"/>
    <col min="14866" max="14866" width="22.5" style="363" customWidth="1"/>
    <col min="14867" max="14867" width="18.75" style="363" customWidth="1"/>
    <col min="14868" max="14868" width="17.75" style="363" customWidth="1"/>
    <col min="14869" max="14869" width="23" style="363" customWidth="1"/>
    <col min="14870" max="14870" width="10.875" style="363" bestFit="1" customWidth="1"/>
    <col min="14871" max="15105" width="11.25" style="363"/>
    <col min="15106" max="15106" width="34.5" style="363" customWidth="1"/>
    <col min="15107" max="15107" width="34.75" style="363" customWidth="1"/>
    <col min="15108" max="15108" width="25" style="363" customWidth="1"/>
    <col min="15109" max="15109" width="29.25" style="363" customWidth="1"/>
    <col min="15110" max="15110" width="30.25" style="363" customWidth="1"/>
    <col min="15111" max="15111" width="28.75" style="363" customWidth="1"/>
    <col min="15112" max="15112" width="23.125" style="363" customWidth="1"/>
    <col min="15113" max="15113" width="24.25" style="363" customWidth="1"/>
    <col min="15114" max="15114" width="27.125" style="363" customWidth="1"/>
    <col min="15115" max="15115" width="33.5" style="363" customWidth="1"/>
    <col min="15116" max="15116" width="39.5" style="363" customWidth="1"/>
    <col min="15117" max="15117" width="40.25" style="363" customWidth="1"/>
    <col min="15118" max="15118" width="33.625" style="363" customWidth="1"/>
    <col min="15119" max="15119" width="72.625" style="363" customWidth="1"/>
    <col min="15120" max="15120" width="60.75" style="363" customWidth="1"/>
    <col min="15121" max="15121" width="21" style="363" customWidth="1"/>
    <col min="15122" max="15122" width="22.5" style="363" customWidth="1"/>
    <col min="15123" max="15123" width="18.75" style="363" customWidth="1"/>
    <col min="15124" max="15124" width="17.75" style="363" customWidth="1"/>
    <col min="15125" max="15125" width="23" style="363" customWidth="1"/>
    <col min="15126" max="15126" width="10.875" style="363" bestFit="1" customWidth="1"/>
    <col min="15127" max="15361" width="11.25" style="363"/>
    <col min="15362" max="15362" width="34.5" style="363" customWidth="1"/>
    <col min="15363" max="15363" width="34.75" style="363" customWidth="1"/>
    <col min="15364" max="15364" width="25" style="363" customWidth="1"/>
    <col min="15365" max="15365" width="29.25" style="363" customWidth="1"/>
    <col min="15366" max="15366" width="30.25" style="363" customWidth="1"/>
    <col min="15367" max="15367" width="28.75" style="363" customWidth="1"/>
    <col min="15368" max="15368" width="23.125" style="363" customWidth="1"/>
    <col min="15369" max="15369" width="24.25" style="363" customWidth="1"/>
    <col min="15370" max="15370" width="27.125" style="363" customWidth="1"/>
    <col min="15371" max="15371" width="33.5" style="363" customWidth="1"/>
    <col min="15372" max="15372" width="39.5" style="363" customWidth="1"/>
    <col min="15373" max="15373" width="40.25" style="363" customWidth="1"/>
    <col min="15374" max="15374" width="33.625" style="363" customWidth="1"/>
    <col min="15375" max="15375" width="72.625" style="363" customWidth="1"/>
    <col min="15376" max="15376" width="60.75" style="363" customWidth="1"/>
    <col min="15377" max="15377" width="21" style="363" customWidth="1"/>
    <col min="15378" max="15378" width="22.5" style="363" customWidth="1"/>
    <col min="15379" max="15379" width="18.75" style="363" customWidth="1"/>
    <col min="15380" max="15380" width="17.75" style="363" customWidth="1"/>
    <col min="15381" max="15381" width="23" style="363" customWidth="1"/>
    <col min="15382" max="15382" width="10.875" style="363" bestFit="1" customWidth="1"/>
    <col min="15383" max="15617" width="11.25" style="363"/>
    <col min="15618" max="15618" width="34.5" style="363" customWidth="1"/>
    <col min="15619" max="15619" width="34.75" style="363" customWidth="1"/>
    <col min="15620" max="15620" width="25" style="363" customWidth="1"/>
    <col min="15621" max="15621" width="29.25" style="363" customWidth="1"/>
    <col min="15622" max="15622" width="30.25" style="363" customWidth="1"/>
    <col min="15623" max="15623" width="28.75" style="363" customWidth="1"/>
    <col min="15624" max="15624" width="23.125" style="363" customWidth="1"/>
    <col min="15625" max="15625" width="24.25" style="363" customWidth="1"/>
    <col min="15626" max="15626" width="27.125" style="363" customWidth="1"/>
    <col min="15627" max="15627" width="33.5" style="363" customWidth="1"/>
    <col min="15628" max="15628" width="39.5" style="363" customWidth="1"/>
    <col min="15629" max="15629" width="40.25" style="363" customWidth="1"/>
    <col min="15630" max="15630" width="33.625" style="363" customWidth="1"/>
    <col min="15631" max="15631" width="72.625" style="363" customWidth="1"/>
    <col min="15632" max="15632" width="60.75" style="363" customWidth="1"/>
    <col min="15633" max="15633" width="21" style="363" customWidth="1"/>
    <col min="15634" max="15634" width="22.5" style="363" customWidth="1"/>
    <col min="15635" max="15635" width="18.75" style="363" customWidth="1"/>
    <col min="15636" max="15636" width="17.75" style="363" customWidth="1"/>
    <col min="15637" max="15637" width="23" style="363" customWidth="1"/>
    <col min="15638" max="15638" width="10.875" style="363" bestFit="1" customWidth="1"/>
    <col min="15639" max="15873" width="11.25" style="363"/>
    <col min="15874" max="15874" width="34.5" style="363" customWidth="1"/>
    <col min="15875" max="15875" width="34.75" style="363" customWidth="1"/>
    <col min="15876" max="15876" width="25" style="363" customWidth="1"/>
    <col min="15877" max="15877" width="29.25" style="363" customWidth="1"/>
    <col min="15878" max="15878" width="30.25" style="363" customWidth="1"/>
    <col min="15879" max="15879" width="28.75" style="363" customWidth="1"/>
    <col min="15880" max="15880" width="23.125" style="363" customWidth="1"/>
    <col min="15881" max="15881" width="24.25" style="363" customWidth="1"/>
    <col min="15882" max="15882" width="27.125" style="363" customWidth="1"/>
    <col min="15883" max="15883" width="33.5" style="363" customWidth="1"/>
    <col min="15884" max="15884" width="39.5" style="363" customWidth="1"/>
    <col min="15885" max="15885" width="40.25" style="363" customWidth="1"/>
    <col min="15886" max="15886" width="33.625" style="363" customWidth="1"/>
    <col min="15887" max="15887" width="72.625" style="363" customWidth="1"/>
    <col min="15888" max="15888" width="60.75" style="363" customWidth="1"/>
    <col min="15889" max="15889" width="21" style="363" customWidth="1"/>
    <col min="15890" max="15890" width="22.5" style="363" customWidth="1"/>
    <col min="15891" max="15891" width="18.75" style="363" customWidth="1"/>
    <col min="15892" max="15892" width="17.75" style="363" customWidth="1"/>
    <col min="15893" max="15893" width="23" style="363" customWidth="1"/>
    <col min="15894" max="15894" width="10.875" style="363" bestFit="1" customWidth="1"/>
    <col min="15895" max="16129" width="11.25" style="363"/>
    <col min="16130" max="16130" width="34.5" style="363" customWidth="1"/>
    <col min="16131" max="16131" width="34.75" style="363" customWidth="1"/>
    <col min="16132" max="16132" width="25" style="363" customWidth="1"/>
    <col min="16133" max="16133" width="29.25" style="363" customWidth="1"/>
    <col min="16134" max="16134" width="30.25" style="363" customWidth="1"/>
    <col min="16135" max="16135" width="28.75" style="363" customWidth="1"/>
    <col min="16136" max="16136" width="23.125" style="363" customWidth="1"/>
    <col min="16137" max="16137" width="24.25" style="363" customWidth="1"/>
    <col min="16138" max="16138" width="27.125" style="363" customWidth="1"/>
    <col min="16139" max="16139" width="33.5" style="363" customWidth="1"/>
    <col min="16140" max="16140" width="39.5" style="363" customWidth="1"/>
    <col min="16141" max="16141" width="40.25" style="363" customWidth="1"/>
    <col min="16142" max="16142" width="33.625" style="363" customWidth="1"/>
    <col min="16143" max="16143" width="72.625" style="363" customWidth="1"/>
    <col min="16144" max="16144" width="60.75" style="363" customWidth="1"/>
    <col min="16145" max="16145" width="21" style="363" customWidth="1"/>
    <col min="16146" max="16146" width="22.5" style="363" customWidth="1"/>
    <col min="16147" max="16147" width="18.75" style="363" customWidth="1"/>
    <col min="16148" max="16148" width="17.75" style="363" customWidth="1"/>
    <col min="16149" max="16149" width="23" style="363" customWidth="1"/>
    <col min="16150" max="16150" width="10.875" style="363" bestFit="1" customWidth="1"/>
    <col min="16151" max="16384" width="11.25" style="363"/>
  </cols>
  <sheetData>
    <row r="1" spans="1:222" s="343" customFormat="1" ht="102.75" customHeight="1" x14ac:dyDescent="0.25">
      <c r="A1" s="339"/>
      <c r="B1" s="340"/>
      <c r="C1" s="408" t="s">
        <v>464</v>
      </c>
      <c r="D1" s="408"/>
      <c r="E1" s="408"/>
      <c r="F1" s="408"/>
      <c r="G1" s="408"/>
      <c r="H1" s="408"/>
      <c r="I1" s="408"/>
      <c r="J1" s="408"/>
      <c r="K1" s="408"/>
      <c r="L1" s="408"/>
      <c r="M1" s="408"/>
      <c r="N1" s="408"/>
      <c r="O1" s="408"/>
      <c r="P1" s="408"/>
      <c r="Q1" s="408"/>
      <c r="R1" s="408"/>
      <c r="S1" s="408"/>
      <c r="T1" s="341"/>
      <c r="U1" s="342"/>
    </row>
    <row r="2" spans="1:222" s="343" customFormat="1" ht="79.5" customHeight="1" x14ac:dyDescent="0.25">
      <c r="A2" s="339"/>
      <c r="B2" s="409" t="s">
        <v>579</v>
      </c>
      <c r="C2" s="409"/>
      <c r="D2" s="409"/>
      <c r="E2" s="409"/>
      <c r="F2" s="410" t="s">
        <v>6</v>
      </c>
      <c r="G2" s="410"/>
      <c r="H2" s="410" t="s">
        <v>426</v>
      </c>
      <c r="I2" s="410"/>
      <c r="J2" s="316" t="s">
        <v>580</v>
      </c>
      <c r="K2" s="411" t="s">
        <v>581</v>
      </c>
      <c r="L2" s="411"/>
      <c r="M2" s="410" t="s">
        <v>530</v>
      </c>
      <c r="N2" s="410"/>
      <c r="O2" s="410"/>
      <c r="P2" s="410"/>
      <c r="Q2" s="410"/>
      <c r="R2" s="410"/>
      <c r="S2" s="410"/>
      <c r="T2" s="410"/>
      <c r="U2" s="410"/>
    </row>
    <row r="3" spans="1:222" s="350" customFormat="1" ht="75" customHeight="1" x14ac:dyDescent="0.25">
      <c r="A3" s="344"/>
      <c r="B3" s="345" t="s">
        <v>465</v>
      </c>
      <c r="C3" s="346" t="s">
        <v>466</v>
      </c>
      <c r="D3" s="346" t="s">
        <v>468</v>
      </c>
      <c r="E3" s="346" t="s">
        <v>467</v>
      </c>
      <c r="F3" s="347" t="s">
        <v>5</v>
      </c>
      <c r="G3" s="347" t="s">
        <v>10</v>
      </c>
      <c r="H3" s="347" t="s">
        <v>356</v>
      </c>
      <c r="I3" s="347" t="s">
        <v>12</v>
      </c>
      <c r="J3" s="347" t="s">
        <v>13</v>
      </c>
      <c r="K3" s="347" t="s">
        <v>14</v>
      </c>
      <c r="L3" s="347" t="s">
        <v>15</v>
      </c>
      <c r="M3" s="347" t="s">
        <v>16</v>
      </c>
      <c r="N3" s="347" t="s">
        <v>9</v>
      </c>
      <c r="O3" s="347" t="s">
        <v>17</v>
      </c>
      <c r="P3" s="347" t="s">
        <v>541</v>
      </c>
      <c r="Q3" s="348" t="s">
        <v>18</v>
      </c>
      <c r="R3" s="348" t="s">
        <v>19</v>
      </c>
      <c r="S3" s="349" t="s">
        <v>560</v>
      </c>
      <c r="T3" s="349" t="s">
        <v>434</v>
      </c>
      <c r="U3" s="349" t="s">
        <v>542</v>
      </c>
      <c r="Y3" s="382" t="s">
        <v>439</v>
      </c>
      <c r="Z3" s="382" t="s">
        <v>440</v>
      </c>
      <c r="AA3" s="382" t="s">
        <v>473</v>
      </c>
      <c r="AB3" s="382" t="s">
        <v>474</v>
      </c>
    </row>
    <row r="4" spans="1:222" s="383" customFormat="1" ht="134.25" customHeight="1" x14ac:dyDescent="0.25">
      <c r="A4" s="385">
        <v>1</v>
      </c>
      <c r="B4" s="351" t="s">
        <v>577</v>
      </c>
      <c r="C4" s="351" t="s">
        <v>471</v>
      </c>
      <c r="D4" s="351" t="s">
        <v>469</v>
      </c>
      <c r="E4" s="351" t="s">
        <v>470</v>
      </c>
      <c r="F4" s="351" t="s">
        <v>457</v>
      </c>
      <c r="G4" s="351" t="s">
        <v>2</v>
      </c>
      <c r="H4" s="352" t="s">
        <v>359</v>
      </c>
      <c r="I4" s="351" t="s">
        <v>548</v>
      </c>
      <c r="J4" s="351" t="s">
        <v>49</v>
      </c>
      <c r="K4" s="352" t="s">
        <v>20</v>
      </c>
      <c r="L4" s="351" t="s">
        <v>582</v>
      </c>
      <c r="M4" s="351" t="s">
        <v>431</v>
      </c>
      <c r="N4" s="386" t="s">
        <v>255</v>
      </c>
      <c r="O4" s="351" t="s">
        <v>341</v>
      </c>
      <c r="P4" s="351" t="s">
        <v>589</v>
      </c>
      <c r="Q4" s="353" t="s">
        <v>251</v>
      </c>
      <c r="R4" s="353" t="s">
        <v>41</v>
      </c>
      <c r="S4" s="354">
        <v>4826385070.9716883</v>
      </c>
      <c r="T4" s="354">
        <f>+'Plan Financiero 2023'!F5</f>
        <v>4733369314</v>
      </c>
      <c r="U4" s="354">
        <f>'Plan Financiero 2023'!H5</f>
        <v>93015756.971688271</v>
      </c>
      <c r="V4" s="382" t="b">
        <f>+S4=Y4</f>
        <v>1</v>
      </c>
      <c r="W4" s="382" t="b">
        <f>T4=Z4</f>
        <v>1</v>
      </c>
      <c r="X4" s="382" t="b">
        <f>U4=AB4</f>
        <v>1</v>
      </c>
      <c r="Y4" s="382">
        <v>4826385070.9716883</v>
      </c>
      <c r="Z4" s="382">
        <v>4733369314</v>
      </c>
      <c r="AA4" s="382">
        <v>93015756.971688271</v>
      </c>
      <c r="AB4" s="382">
        <v>93015756.971688271</v>
      </c>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c r="BQ4" s="382"/>
      <c r="BR4" s="382"/>
      <c r="BS4" s="382"/>
      <c r="BT4" s="382"/>
      <c r="BU4" s="382"/>
      <c r="BV4" s="382"/>
      <c r="BW4" s="382"/>
      <c r="BX4" s="382"/>
      <c r="BY4" s="382"/>
      <c r="BZ4" s="382"/>
      <c r="CA4" s="382"/>
      <c r="CB4" s="382"/>
      <c r="CC4" s="382"/>
      <c r="CD4" s="382"/>
      <c r="CE4" s="382"/>
      <c r="CF4" s="382"/>
      <c r="CG4" s="382"/>
      <c r="CH4" s="382"/>
      <c r="CI4" s="382"/>
      <c r="CJ4" s="382"/>
      <c r="CK4" s="382"/>
      <c r="CL4" s="382"/>
      <c r="CM4" s="382"/>
      <c r="CN4" s="382"/>
      <c r="CO4" s="382"/>
      <c r="CP4" s="382"/>
      <c r="CQ4" s="382"/>
      <c r="CR4" s="382"/>
      <c r="CS4" s="382"/>
      <c r="CT4" s="382"/>
      <c r="CU4" s="382"/>
      <c r="CV4" s="382"/>
      <c r="CW4" s="382"/>
      <c r="CX4" s="382"/>
      <c r="CY4" s="382"/>
      <c r="CZ4" s="382"/>
      <c r="DA4" s="382"/>
      <c r="DB4" s="382"/>
      <c r="DC4" s="382"/>
      <c r="DD4" s="382"/>
      <c r="DE4" s="382"/>
      <c r="DF4" s="382"/>
      <c r="DG4" s="382"/>
      <c r="DH4" s="382"/>
      <c r="DI4" s="382"/>
      <c r="DJ4" s="382"/>
      <c r="DK4" s="382"/>
      <c r="DL4" s="382"/>
      <c r="DM4" s="382"/>
      <c r="DN4" s="382"/>
      <c r="DO4" s="382"/>
      <c r="DP4" s="382"/>
      <c r="DQ4" s="382"/>
      <c r="DR4" s="382"/>
      <c r="DS4" s="382"/>
      <c r="DT4" s="382"/>
      <c r="DU4" s="382"/>
      <c r="DV4" s="382"/>
      <c r="DW4" s="382"/>
      <c r="DX4" s="382"/>
      <c r="DY4" s="382"/>
      <c r="DZ4" s="382"/>
      <c r="EA4" s="382"/>
      <c r="EB4" s="382"/>
      <c r="EC4" s="382"/>
      <c r="ED4" s="382"/>
      <c r="EE4" s="382"/>
      <c r="EF4" s="382"/>
      <c r="EG4" s="382"/>
      <c r="EH4" s="382"/>
      <c r="EI4" s="382"/>
      <c r="EJ4" s="382"/>
      <c r="EK4" s="382"/>
      <c r="EL4" s="382"/>
      <c r="EM4" s="382"/>
      <c r="EN4" s="382"/>
      <c r="EO4" s="382"/>
      <c r="EP4" s="382"/>
      <c r="EQ4" s="382"/>
      <c r="ER4" s="382"/>
      <c r="ES4" s="382"/>
      <c r="ET4" s="382"/>
      <c r="EU4" s="382"/>
      <c r="EV4" s="382"/>
      <c r="EW4" s="382"/>
      <c r="EX4" s="382"/>
      <c r="EY4" s="382"/>
      <c r="EZ4" s="382"/>
      <c r="FA4" s="382"/>
      <c r="FB4" s="382"/>
      <c r="FC4" s="382"/>
      <c r="FD4" s="382"/>
      <c r="FE4" s="382"/>
      <c r="FF4" s="382"/>
      <c r="FG4" s="382"/>
      <c r="FH4" s="382"/>
      <c r="FI4" s="382"/>
      <c r="FJ4" s="382"/>
      <c r="FK4" s="382"/>
      <c r="FL4" s="382"/>
      <c r="FM4" s="382"/>
      <c r="FN4" s="382"/>
      <c r="FO4" s="382"/>
      <c r="FP4" s="382"/>
      <c r="FQ4" s="382"/>
      <c r="FR4" s="382"/>
      <c r="FS4" s="382"/>
      <c r="FT4" s="382"/>
      <c r="FU4" s="382"/>
      <c r="FV4" s="382"/>
      <c r="FW4" s="382"/>
      <c r="FX4" s="382"/>
      <c r="FY4" s="382"/>
      <c r="FZ4" s="382"/>
      <c r="GA4" s="382"/>
      <c r="GB4" s="382"/>
      <c r="GC4" s="382"/>
      <c r="GD4" s="382"/>
      <c r="GE4" s="382"/>
      <c r="GF4" s="382"/>
      <c r="GG4" s="382"/>
      <c r="GH4" s="382"/>
      <c r="GI4" s="382"/>
      <c r="GJ4" s="382"/>
      <c r="GK4" s="382"/>
      <c r="GL4" s="382"/>
      <c r="GM4" s="382"/>
      <c r="GN4" s="382"/>
      <c r="GO4" s="382"/>
      <c r="GP4" s="382"/>
      <c r="GQ4" s="382"/>
      <c r="GR4" s="382"/>
      <c r="GS4" s="382"/>
      <c r="GT4" s="382"/>
      <c r="GU4" s="382"/>
      <c r="GV4" s="382"/>
      <c r="GW4" s="382"/>
      <c r="GX4" s="382"/>
      <c r="GY4" s="382"/>
      <c r="GZ4" s="382"/>
      <c r="HA4" s="382"/>
      <c r="HB4" s="382"/>
      <c r="HC4" s="382"/>
      <c r="HD4" s="382"/>
      <c r="HE4" s="382"/>
      <c r="HF4" s="382"/>
      <c r="HG4" s="382"/>
      <c r="HH4" s="382"/>
      <c r="HI4" s="382"/>
      <c r="HJ4" s="382"/>
      <c r="HK4" s="382"/>
      <c r="HL4" s="382"/>
      <c r="HM4" s="382"/>
      <c r="HN4" s="382"/>
    </row>
    <row r="5" spans="1:222" s="382" customFormat="1" ht="165" customHeight="1" x14ac:dyDescent="0.25">
      <c r="A5" s="385">
        <f>A4+1</f>
        <v>2</v>
      </c>
      <c r="B5" s="351" t="s">
        <v>577</v>
      </c>
      <c r="C5" s="351" t="s">
        <v>471</v>
      </c>
      <c r="D5" s="351" t="s">
        <v>469</v>
      </c>
      <c r="E5" s="351" t="s">
        <v>470</v>
      </c>
      <c r="F5" s="351" t="s">
        <v>457</v>
      </c>
      <c r="G5" s="351" t="s">
        <v>2</v>
      </c>
      <c r="H5" s="352" t="s">
        <v>359</v>
      </c>
      <c r="I5" s="351" t="s">
        <v>548</v>
      </c>
      <c r="J5" s="351" t="s">
        <v>49</v>
      </c>
      <c r="K5" s="352" t="s">
        <v>20</v>
      </c>
      <c r="L5" s="351" t="s">
        <v>582</v>
      </c>
      <c r="M5" s="351" t="s">
        <v>433</v>
      </c>
      <c r="N5" s="386" t="s">
        <v>335</v>
      </c>
      <c r="O5" s="351" t="s">
        <v>336</v>
      </c>
      <c r="P5" s="351" t="s">
        <v>533</v>
      </c>
      <c r="Q5" s="353" t="s">
        <v>338</v>
      </c>
      <c r="R5" s="353" t="s">
        <v>432</v>
      </c>
      <c r="S5" s="354">
        <v>10113616335.25</v>
      </c>
      <c r="T5" s="354">
        <f>+'Plan Financiero 2023'!F6</f>
        <v>1361775332</v>
      </c>
      <c r="U5" s="354">
        <f>'Plan Financiero 2023'!H6</f>
        <v>3318436370</v>
      </c>
      <c r="V5" s="382" t="b">
        <f t="shared" ref="V5:V21" si="0">+S5=Y5</f>
        <v>1</v>
      </c>
      <c r="W5" s="382" t="b">
        <f t="shared" ref="W5:W21" si="1">T5=Z5</f>
        <v>0</v>
      </c>
      <c r="X5" s="382" t="b">
        <f t="shared" ref="X5:X21" si="2">U5=AB5</f>
        <v>1</v>
      </c>
      <c r="Y5" s="382">
        <v>10113616335.25</v>
      </c>
      <c r="Z5" s="382">
        <v>1321366632</v>
      </c>
      <c r="AA5" s="382">
        <v>8792249703.25</v>
      </c>
      <c r="AB5" s="382">
        <v>3318436370</v>
      </c>
    </row>
    <row r="6" spans="1:222" s="382" customFormat="1" ht="113.25" customHeight="1" x14ac:dyDescent="0.25">
      <c r="A6" s="385">
        <f t="shared" ref="A6:A21" si="3">A5+1</f>
        <v>3</v>
      </c>
      <c r="B6" s="351" t="s">
        <v>577</v>
      </c>
      <c r="C6" s="351" t="s">
        <v>471</v>
      </c>
      <c r="D6" s="351" t="s">
        <v>469</v>
      </c>
      <c r="E6" s="351" t="s">
        <v>470</v>
      </c>
      <c r="F6" s="351" t="s">
        <v>457</v>
      </c>
      <c r="G6" s="351" t="s">
        <v>2</v>
      </c>
      <c r="H6" s="352" t="s">
        <v>359</v>
      </c>
      <c r="I6" s="351" t="s">
        <v>548</v>
      </c>
      <c r="J6" s="351" t="s">
        <v>49</v>
      </c>
      <c r="K6" s="352" t="s">
        <v>20</v>
      </c>
      <c r="L6" s="351" t="s">
        <v>582</v>
      </c>
      <c r="M6" s="351" t="s">
        <v>34</v>
      </c>
      <c r="N6" s="351" t="s">
        <v>25</v>
      </c>
      <c r="O6" s="351" t="s">
        <v>342</v>
      </c>
      <c r="P6" s="351" t="s">
        <v>590</v>
      </c>
      <c r="Q6" s="353" t="s">
        <v>22</v>
      </c>
      <c r="R6" s="353" t="s">
        <v>42</v>
      </c>
      <c r="S6" s="355">
        <v>30873657728.799999</v>
      </c>
      <c r="T6" s="354">
        <f>+'Plan Financiero 2023'!F7</f>
        <v>30378393446.200001</v>
      </c>
      <c r="U6" s="354">
        <f>'Plan Financiero 2023'!H7</f>
        <v>495264282.59999847</v>
      </c>
      <c r="V6" s="382" t="b">
        <f t="shared" si="0"/>
        <v>1</v>
      </c>
      <c r="W6" s="382" t="b">
        <f t="shared" si="1"/>
        <v>0</v>
      </c>
      <c r="X6" s="382" t="b">
        <f t="shared" si="2"/>
        <v>0</v>
      </c>
      <c r="Y6" s="382">
        <v>30873657728.799999</v>
      </c>
      <c r="Z6" s="382">
        <v>30376641746.200001</v>
      </c>
      <c r="AA6" s="382">
        <v>497015982.59999847</v>
      </c>
      <c r="AB6" s="382">
        <v>497015982.59999847</v>
      </c>
    </row>
    <row r="7" spans="1:222" s="382" customFormat="1" ht="320.25" customHeight="1" x14ac:dyDescent="0.25">
      <c r="A7" s="385">
        <f t="shared" si="3"/>
        <v>4</v>
      </c>
      <c r="B7" s="351" t="s">
        <v>577</v>
      </c>
      <c r="C7" s="351" t="s">
        <v>501</v>
      </c>
      <c r="D7" s="351" t="s">
        <v>502</v>
      </c>
      <c r="E7" s="358" t="s">
        <v>503</v>
      </c>
      <c r="F7" s="351" t="s">
        <v>457</v>
      </c>
      <c r="G7" s="351" t="s">
        <v>1</v>
      </c>
      <c r="H7" s="352" t="s">
        <v>360</v>
      </c>
      <c r="I7" s="351" t="s">
        <v>549</v>
      </c>
      <c r="J7" s="351" t="s">
        <v>49</v>
      </c>
      <c r="K7" s="351" t="s">
        <v>511</v>
      </c>
      <c r="L7" s="351" t="s">
        <v>584</v>
      </c>
      <c r="M7" s="351" t="s">
        <v>30</v>
      </c>
      <c r="N7" s="351" t="s">
        <v>31</v>
      </c>
      <c r="O7" s="357" t="s">
        <v>534</v>
      </c>
      <c r="P7" s="387" t="s">
        <v>591</v>
      </c>
      <c r="Q7" s="353" t="s">
        <v>33</v>
      </c>
      <c r="R7" s="353" t="s">
        <v>258</v>
      </c>
      <c r="S7" s="356">
        <v>14600486338.460001</v>
      </c>
      <c r="T7" s="354">
        <f>+'Plan Financiero 2023'!F8</f>
        <v>10659639783.24</v>
      </c>
      <c r="U7" s="354">
        <f>'Plan Financiero 2023'!H8</f>
        <v>3940846555.2200012</v>
      </c>
      <c r="V7" s="382" t="b">
        <f t="shared" si="0"/>
        <v>1</v>
      </c>
      <c r="W7" s="382" t="b">
        <f t="shared" si="1"/>
        <v>1</v>
      </c>
      <c r="X7" s="382" t="b">
        <f t="shared" si="2"/>
        <v>1</v>
      </c>
      <c r="Y7" s="382">
        <v>14600486338.460001</v>
      </c>
      <c r="Z7" s="382">
        <v>10659639783.24</v>
      </c>
      <c r="AA7" s="382">
        <v>3940846555.2200012</v>
      </c>
      <c r="AB7" s="382">
        <v>3940846555.2200012</v>
      </c>
    </row>
    <row r="8" spans="1:222" s="382" customFormat="1" ht="241.5" customHeight="1" x14ac:dyDescent="0.25">
      <c r="A8" s="385">
        <f t="shared" si="3"/>
        <v>5</v>
      </c>
      <c r="B8" s="351" t="s">
        <v>577</v>
      </c>
      <c r="C8" s="351" t="s">
        <v>471</v>
      </c>
      <c r="D8" s="351" t="s">
        <v>469</v>
      </c>
      <c r="E8" s="351" t="s">
        <v>470</v>
      </c>
      <c r="F8" s="351" t="s">
        <v>457</v>
      </c>
      <c r="G8" s="351" t="s">
        <v>3</v>
      </c>
      <c r="H8" s="352" t="s">
        <v>359</v>
      </c>
      <c r="I8" s="351" t="s">
        <v>548</v>
      </c>
      <c r="J8" s="357" t="s">
        <v>51</v>
      </c>
      <c r="K8" s="352" t="s">
        <v>20</v>
      </c>
      <c r="L8" s="351" t="s">
        <v>582</v>
      </c>
      <c r="M8" s="351" t="s">
        <v>537</v>
      </c>
      <c r="N8" s="358" t="s">
        <v>47</v>
      </c>
      <c r="O8" s="358" t="s">
        <v>592</v>
      </c>
      <c r="P8" s="358" t="s">
        <v>593</v>
      </c>
      <c r="Q8" s="353" t="s">
        <v>347</v>
      </c>
      <c r="R8" s="353" t="s">
        <v>45</v>
      </c>
      <c r="S8" s="354">
        <v>4836566193</v>
      </c>
      <c r="T8" s="354">
        <f>+'Plan Financiero 2023'!F9</f>
        <v>4304183850</v>
      </c>
      <c r="U8" s="354">
        <f>'Plan Financiero 2023'!H9</f>
        <v>532382343</v>
      </c>
      <c r="V8" s="382" t="b">
        <f t="shared" si="0"/>
        <v>1</v>
      </c>
      <c r="W8" s="382" t="b">
        <f t="shared" si="1"/>
        <v>1</v>
      </c>
      <c r="X8" s="382" t="b">
        <f t="shared" si="2"/>
        <v>1</v>
      </c>
      <c r="Y8" s="382">
        <v>4836566193</v>
      </c>
      <c r="Z8" s="382">
        <v>4304183850</v>
      </c>
      <c r="AA8" s="382">
        <v>532382343</v>
      </c>
      <c r="AB8" s="382">
        <v>532382343</v>
      </c>
    </row>
    <row r="9" spans="1:222" s="382" customFormat="1" ht="162" customHeight="1" x14ac:dyDescent="0.25">
      <c r="A9" s="385">
        <f t="shared" si="3"/>
        <v>6</v>
      </c>
      <c r="B9" s="351" t="s">
        <v>646</v>
      </c>
      <c r="C9" s="351" t="s">
        <v>563</v>
      </c>
      <c r="D9" s="351" t="s">
        <v>532</v>
      </c>
      <c r="E9" s="351" t="s">
        <v>564</v>
      </c>
      <c r="F9" s="352" t="s">
        <v>457</v>
      </c>
      <c r="G9" s="351" t="s">
        <v>2</v>
      </c>
      <c r="H9" s="352" t="s">
        <v>339</v>
      </c>
      <c r="I9" s="351" t="s">
        <v>550</v>
      </c>
      <c r="J9" s="357" t="s">
        <v>325</v>
      </c>
      <c r="K9" s="351" t="s">
        <v>326</v>
      </c>
      <c r="L9" s="351" t="s">
        <v>585</v>
      </c>
      <c r="M9" s="351" t="s">
        <v>282</v>
      </c>
      <c r="N9" s="310" t="s">
        <v>290</v>
      </c>
      <c r="O9" s="310" t="s">
        <v>562</v>
      </c>
      <c r="P9" s="351" t="s">
        <v>343</v>
      </c>
      <c r="Q9" s="353" t="s">
        <v>338</v>
      </c>
      <c r="R9" s="353" t="s">
        <v>315</v>
      </c>
      <c r="S9" s="359">
        <v>10381726100</v>
      </c>
      <c r="T9" s="354">
        <f>+'Plan Financiero 2023'!F10</f>
        <v>9062364025</v>
      </c>
      <c r="U9" s="354">
        <f>'Plan Financiero 2023'!H10</f>
        <v>1319362075</v>
      </c>
      <c r="V9" s="382" t="b">
        <f t="shared" si="0"/>
        <v>1</v>
      </c>
      <c r="W9" s="382" t="b">
        <f t="shared" si="1"/>
        <v>0</v>
      </c>
      <c r="X9" s="382" t="b">
        <f t="shared" si="2"/>
        <v>0</v>
      </c>
      <c r="Y9" s="382">
        <v>10381726100</v>
      </c>
      <c r="Z9" s="382">
        <v>9067564025</v>
      </c>
      <c r="AA9" s="382">
        <v>1314162075</v>
      </c>
      <c r="AB9" s="382">
        <v>1314162075</v>
      </c>
    </row>
    <row r="10" spans="1:222" s="382" customFormat="1" ht="175.5" customHeight="1" x14ac:dyDescent="0.25">
      <c r="A10" s="385">
        <f t="shared" si="3"/>
        <v>7</v>
      </c>
      <c r="B10" s="351" t="s">
        <v>646</v>
      </c>
      <c r="C10" s="351" t="s">
        <v>563</v>
      </c>
      <c r="D10" s="351" t="s">
        <v>532</v>
      </c>
      <c r="E10" s="351" t="s">
        <v>564</v>
      </c>
      <c r="F10" s="352" t="s">
        <v>457</v>
      </c>
      <c r="G10" s="351" t="s">
        <v>2</v>
      </c>
      <c r="H10" s="352" t="s">
        <v>339</v>
      </c>
      <c r="I10" s="351" t="s">
        <v>550</v>
      </c>
      <c r="J10" s="360" t="s">
        <v>325</v>
      </c>
      <c r="K10" s="351" t="s">
        <v>326</v>
      </c>
      <c r="L10" s="351" t="s">
        <v>585</v>
      </c>
      <c r="M10" s="351" t="s">
        <v>283</v>
      </c>
      <c r="N10" s="310" t="s">
        <v>291</v>
      </c>
      <c r="O10" s="310" t="s">
        <v>299</v>
      </c>
      <c r="P10" s="351" t="s">
        <v>327</v>
      </c>
      <c r="Q10" s="353" t="s">
        <v>346</v>
      </c>
      <c r="R10" s="353" t="s">
        <v>640</v>
      </c>
      <c r="S10" s="359">
        <v>518300000</v>
      </c>
      <c r="T10" s="354">
        <f>+'Plan Financiero 2023'!F11</f>
        <v>381270408</v>
      </c>
      <c r="U10" s="354">
        <f>'Plan Financiero 2023'!H11</f>
        <v>137029592</v>
      </c>
      <c r="V10" s="382" t="b">
        <f t="shared" si="0"/>
        <v>1</v>
      </c>
      <c r="W10" s="382" t="b">
        <f t="shared" si="1"/>
        <v>1</v>
      </c>
      <c r="X10" s="382" t="b">
        <f t="shared" si="2"/>
        <v>1</v>
      </c>
      <c r="Y10" s="382">
        <v>518300000</v>
      </c>
      <c r="Z10" s="382">
        <v>381270408</v>
      </c>
      <c r="AA10" s="382">
        <v>137029592</v>
      </c>
      <c r="AB10" s="382">
        <v>137029592</v>
      </c>
    </row>
    <row r="11" spans="1:222" s="382" customFormat="1" ht="409.5" customHeight="1" x14ac:dyDescent="0.25">
      <c r="A11" s="385">
        <f t="shared" si="3"/>
        <v>8</v>
      </c>
      <c r="B11" s="351" t="s">
        <v>577</v>
      </c>
      <c r="C11" s="351" t="s">
        <v>565</v>
      </c>
      <c r="D11" s="351" t="s">
        <v>566</v>
      </c>
      <c r="E11" s="358" t="s">
        <v>567</v>
      </c>
      <c r="F11" s="352" t="s">
        <v>457</v>
      </c>
      <c r="G11" s="351" t="s">
        <v>2</v>
      </c>
      <c r="H11" s="352" t="s">
        <v>358</v>
      </c>
      <c r="I11" s="352" t="s">
        <v>357</v>
      </c>
      <c r="J11" s="357" t="s">
        <v>353</v>
      </c>
      <c r="K11" s="376" t="s">
        <v>329</v>
      </c>
      <c r="L11" s="351" t="s">
        <v>582</v>
      </c>
      <c r="M11" s="351" t="s">
        <v>340</v>
      </c>
      <c r="N11" s="362" t="s">
        <v>348</v>
      </c>
      <c r="O11" s="351" t="s">
        <v>456</v>
      </c>
      <c r="P11" s="351" t="s">
        <v>349</v>
      </c>
      <c r="Q11" s="353" t="s">
        <v>354</v>
      </c>
      <c r="R11" s="353" t="s">
        <v>613</v>
      </c>
      <c r="S11" s="359">
        <v>17004028000</v>
      </c>
      <c r="T11" s="354">
        <f>+'Plan Financiero 2023'!F12</f>
        <v>6112636724</v>
      </c>
      <c r="U11" s="354">
        <f>'Plan Financiero 2023'!H12</f>
        <v>6644242800</v>
      </c>
      <c r="V11" s="382" t="b">
        <f t="shared" si="0"/>
        <v>1</v>
      </c>
      <c r="W11" s="382" t="b">
        <f t="shared" si="1"/>
        <v>0</v>
      </c>
      <c r="X11" s="382" t="b">
        <f t="shared" si="2"/>
        <v>1</v>
      </c>
      <c r="Y11" s="382">
        <v>17004028000</v>
      </c>
      <c r="Z11" s="382">
        <v>6111826724</v>
      </c>
      <c r="AA11" s="382">
        <v>10892201276</v>
      </c>
      <c r="AB11" s="382">
        <v>6644242800</v>
      </c>
    </row>
    <row r="12" spans="1:222" s="382" customFormat="1" ht="202.5" customHeight="1" x14ac:dyDescent="0.25">
      <c r="A12" s="385">
        <f t="shared" si="3"/>
        <v>9</v>
      </c>
      <c r="B12" s="351" t="s">
        <v>646</v>
      </c>
      <c r="C12" s="351" t="s">
        <v>563</v>
      </c>
      <c r="D12" s="351" t="s">
        <v>532</v>
      </c>
      <c r="E12" s="351" t="s">
        <v>564</v>
      </c>
      <c r="F12" s="351" t="s">
        <v>457</v>
      </c>
      <c r="G12" s="351" t="s">
        <v>3</v>
      </c>
      <c r="H12" s="362" t="s">
        <v>350</v>
      </c>
      <c r="I12" s="351" t="s">
        <v>550</v>
      </c>
      <c r="J12" s="357" t="s">
        <v>544</v>
      </c>
      <c r="K12" s="357" t="s">
        <v>326</v>
      </c>
      <c r="L12" s="351" t="s">
        <v>586</v>
      </c>
      <c r="M12" s="310" t="s">
        <v>479</v>
      </c>
      <c r="N12" s="357" t="s">
        <v>480</v>
      </c>
      <c r="O12" s="310" t="s">
        <v>351</v>
      </c>
      <c r="P12" s="310" t="s">
        <v>512</v>
      </c>
      <c r="Q12" s="353" t="s">
        <v>334</v>
      </c>
      <c r="R12" s="353" t="s">
        <v>355</v>
      </c>
      <c r="S12" s="359">
        <v>0</v>
      </c>
      <c r="T12" s="359">
        <v>0</v>
      </c>
      <c r="U12" s="359">
        <v>0</v>
      </c>
      <c r="V12" s="382" t="b">
        <f t="shared" si="0"/>
        <v>1</v>
      </c>
      <c r="W12" s="382" t="b">
        <f t="shared" si="1"/>
        <v>1</v>
      </c>
      <c r="X12" s="382" t="b">
        <f t="shared" si="2"/>
        <v>1</v>
      </c>
    </row>
    <row r="13" spans="1:222" s="382" customFormat="1" ht="154.5" customHeight="1" x14ac:dyDescent="0.25">
      <c r="A13" s="385">
        <f t="shared" si="3"/>
        <v>10</v>
      </c>
      <c r="B13" s="351" t="s">
        <v>577</v>
      </c>
      <c r="C13" s="351" t="s">
        <v>471</v>
      </c>
      <c r="D13" s="351" t="s">
        <v>469</v>
      </c>
      <c r="E13" s="351" t="s">
        <v>500</v>
      </c>
      <c r="F13" s="351" t="s">
        <v>457</v>
      </c>
      <c r="G13" s="351" t="s">
        <v>3</v>
      </c>
      <c r="H13" s="362" t="s">
        <v>350</v>
      </c>
      <c r="I13" s="351" t="s">
        <v>550</v>
      </c>
      <c r="J13" s="357" t="s">
        <v>545</v>
      </c>
      <c r="K13" s="357" t="s">
        <v>499</v>
      </c>
      <c r="L13" s="351" t="s">
        <v>594</v>
      </c>
      <c r="M13" s="310" t="s">
        <v>481</v>
      </c>
      <c r="N13" s="357" t="s">
        <v>480</v>
      </c>
      <c r="O13" s="310" t="s">
        <v>351</v>
      </c>
      <c r="P13" s="310" t="s">
        <v>513</v>
      </c>
      <c r="Q13" s="353" t="s">
        <v>334</v>
      </c>
      <c r="R13" s="353" t="s">
        <v>355</v>
      </c>
      <c r="S13" s="359">
        <v>0</v>
      </c>
      <c r="T13" s="359">
        <v>0</v>
      </c>
      <c r="U13" s="359">
        <v>0</v>
      </c>
      <c r="V13" s="382" t="b">
        <f t="shared" si="0"/>
        <v>1</v>
      </c>
      <c r="W13" s="382" t="b">
        <f t="shared" si="1"/>
        <v>1</v>
      </c>
      <c r="X13" s="382" t="b">
        <f t="shared" si="2"/>
        <v>1</v>
      </c>
    </row>
    <row r="14" spans="1:222" s="384" customFormat="1" ht="204.75" customHeight="1" x14ac:dyDescent="0.25">
      <c r="A14" s="385">
        <f t="shared" si="3"/>
        <v>11</v>
      </c>
      <c r="B14" s="351" t="s">
        <v>577</v>
      </c>
      <c r="C14" s="351" t="s">
        <v>501</v>
      </c>
      <c r="D14" s="351" t="s">
        <v>502</v>
      </c>
      <c r="E14" s="358" t="s">
        <v>504</v>
      </c>
      <c r="F14" s="351" t="s">
        <v>457</v>
      </c>
      <c r="G14" s="351" t="s">
        <v>2</v>
      </c>
      <c r="H14" s="352" t="s">
        <v>358</v>
      </c>
      <c r="I14" s="351" t="s">
        <v>551</v>
      </c>
      <c r="J14" s="351" t="s">
        <v>506</v>
      </c>
      <c r="K14" s="357" t="s">
        <v>329</v>
      </c>
      <c r="L14" s="351" t="s">
        <v>583</v>
      </c>
      <c r="M14" s="357" t="s">
        <v>482</v>
      </c>
      <c r="N14" s="357" t="s">
        <v>483</v>
      </c>
      <c r="O14" s="351" t="s">
        <v>514</v>
      </c>
      <c r="P14" s="351" t="s">
        <v>515</v>
      </c>
      <c r="Q14" s="353" t="s">
        <v>553</v>
      </c>
      <c r="R14" s="353" t="s">
        <v>555</v>
      </c>
      <c r="S14" s="359">
        <v>2771970825</v>
      </c>
      <c r="T14" s="354">
        <f>+'Plan Financiero 2023'!F13</f>
        <v>0</v>
      </c>
      <c r="U14" s="354">
        <f>'Plan Financiero 2023'!H13</f>
        <v>1995818994</v>
      </c>
      <c r="V14" s="382" t="b">
        <f t="shared" si="0"/>
        <v>1</v>
      </c>
      <c r="W14" s="382" t="b">
        <f t="shared" si="1"/>
        <v>1</v>
      </c>
      <c r="X14" s="382" t="b">
        <f t="shared" si="2"/>
        <v>1</v>
      </c>
      <c r="Y14" s="382">
        <v>2771970825</v>
      </c>
      <c r="Z14" s="382">
        <v>0</v>
      </c>
      <c r="AA14" s="382">
        <v>2771970825</v>
      </c>
      <c r="AB14" s="382">
        <v>1995818994</v>
      </c>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c r="BN14" s="382"/>
      <c r="BO14" s="382"/>
      <c r="BP14" s="382"/>
      <c r="BQ14" s="382"/>
      <c r="BR14" s="382"/>
      <c r="BS14" s="382"/>
      <c r="BT14" s="382"/>
      <c r="BU14" s="382"/>
      <c r="BV14" s="382"/>
      <c r="BW14" s="382"/>
      <c r="BX14" s="382"/>
      <c r="BY14" s="382"/>
      <c r="BZ14" s="382"/>
      <c r="CA14" s="382"/>
      <c r="CB14" s="382"/>
      <c r="CC14" s="382"/>
      <c r="CD14" s="382"/>
      <c r="CE14" s="382"/>
      <c r="CF14" s="382"/>
      <c r="CG14" s="382"/>
      <c r="CH14" s="382"/>
      <c r="CI14" s="382"/>
      <c r="CJ14" s="382"/>
      <c r="CK14" s="382"/>
      <c r="CL14" s="382"/>
      <c r="CM14" s="382"/>
      <c r="CN14" s="382"/>
      <c r="CO14" s="382"/>
      <c r="CP14" s="382"/>
      <c r="CQ14" s="382"/>
      <c r="CR14" s="382"/>
      <c r="CS14" s="382"/>
      <c r="CT14" s="382"/>
      <c r="CU14" s="382"/>
      <c r="CV14" s="382"/>
      <c r="CW14" s="382"/>
      <c r="CX14" s="382"/>
      <c r="CY14" s="382"/>
      <c r="CZ14" s="382"/>
      <c r="DA14" s="382"/>
      <c r="DB14" s="382"/>
      <c r="DC14" s="382"/>
      <c r="DD14" s="382"/>
      <c r="DE14" s="382"/>
      <c r="DF14" s="382"/>
      <c r="DG14" s="382"/>
      <c r="DH14" s="382"/>
      <c r="DI14" s="382"/>
      <c r="DJ14" s="382"/>
      <c r="DK14" s="382"/>
      <c r="DL14" s="382"/>
      <c r="DM14" s="382"/>
      <c r="DN14" s="382"/>
      <c r="DO14" s="382"/>
      <c r="DP14" s="382"/>
      <c r="DQ14" s="382"/>
      <c r="DR14" s="382"/>
      <c r="DS14" s="382"/>
      <c r="DT14" s="382"/>
      <c r="DU14" s="382"/>
      <c r="DV14" s="382"/>
      <c r="DW14" s="382"/>
      <c r="DX14" s="382"/>
      <c r="DY14" s="382"/>
      <c r="DZ14" s="382"/>
      <c r="EA14" s="382"/>
      <c r="EB14" s="382"/>
      <c r="EC14" s="382"/>
      <c r="ED14" s="382"/>
      <c r="EE14" s="382"/>
      <c r="EF14" s="382"/>
      <c r="EG14" s="382"/>
      <c r="EH14" s="382"/>
      <c r="EI14" s="382"/>
      <c r="EJ14" s="382"/>
      <c r="EK14" s="382"/>
      <c r="EL14" s="382"/>
      <c r="EM14" s="382"/>
      <c r="EN14" s="382"/>
      <c r="EO14" s="382"/>
      <c r="EP14" s="382"/>
      <c r="EQ14" s="382"/>
      <c r="ER14" s="382"/>
      <c r="ES14" s="382"/>
      <c r="ET14" s="382"/>
      <c r="EU14" s="382"/>
      <c r="EV14" s="382"/>
      <c r="EW14" s="382"/>
      <c r="EX14" s="382"/>
      <c r="EY14" s="382"/>
      <c r="EZ14" s="382"/>
      <c r="FA14" s="382"/>
      <c r="FB14" s="382"/>
      <c r="FC14" s="382"/>
      <c r="FD14" s="382"/>
      <c r="FE14" s="382"/>
      <c r="FF14" s="382"/>
      <c r="FG14" s="382"/>
      <c r="FH14" s="382"/>
      <c r="FI14" s="382"/>
      <c r="FJ14" s="382"/>
      <c r="FK14" s="382"/>
      <c r="FL14" s="382"/>
      <c r="FM14" s="382"/>
      <c r="FN14" s="382"/>
      <c r="FO14" s="382"/>
      <c r="FP14" s="382"/>
      <c r="FQ14" s="382"/>
      <c r="FR14" s="382"/>
      <c r="FS14" s="382"/>
      <c r="FT14" s="382"/>
      <c r="FU14" s="382"/>
      <c r="FV14" s="382"/>
      <c r="FW14" s="382"/>
      <c r="FX14" s="382"/>
      <c r="FY14" s="382"/>
      <c r="FZ14" s="382"/>
      <c r="GA14" s="382"/>
      <c r="GB14" s="382"/>
      <c r="GC14" s="382"/>
      <c r="GD14" s="382"/>
      <c r="GE14" s="382"/>
      <c r="GF14" s="382"/>
      <c r="GG14" s="382"/>
      <c r="GH14" s="382"/>
      <c r="GI14" s="382"/>
      <c r="GJ14" s="382"/>
      <c r="GK14" s="382"/>
      <c r="GL14" s="382"/>
      <c r="GM14" s="382"/>
      <c r="GN14" s="382"/>
      <c r="GO14" s="382"/>
      <c r="GP14" s="382"/>
      <c r="GQ14" s="382"/>
      <c r="GR14" s="382"/>
      <c r="GS14" s="382"/>
      <c r="GT14" s="382"/>
      <c r="GU14" s="382"/>
      <c r="GV14" s="382"/>
      <c r="GW14" s="382"/>
      <c r="GX14" s="382"/>
      <c r="GY14" s="382"/>
      <c r="GZ14" s="382"/>
      <c r="HA14" s="382"/>
      <c r="HB14" s="382"/>
      <c r="HC14" s="382"/>
      <c r="HD14" s="382"/>
      <c r="HE14" s="382"/>
      <c r="HF14" s="382"/>
      <c r="HG14" s="382"/>
      <c r="HH14" s="382"/>
      <c r="HI14" s="382"/>
      <c r="HJ14" s="382"/>
      <c r="HK14" s="382"/>
      <c r="HL14" s="382"/>
      <c r="HM14" s="382"/>
      <c r="HN14" s="382"/>
    </row>
    <row r="15" spans="1:222" s="384" customFormat="1" ht="120.75" customHeight="1" x14ac:dyDescent="0.25">
      <c r="A15" s="385">
        <f t="shared" si="3"/>
        <v>12</v>
      </c>
      <c r="B15" s="351" t="s">
        <v>577</v>
      </c>
      <c r="C15" s="351" t="s">
        <v>501</v>
      </c>
      <c r="D15" s="351" t="s">
        <v>502</v>
      </c>
      <c r="E15" s="358" t="s">
        <v>568</v>
      </c>
      <c r="F15" s="351" t="s">
        <v>457</v>
      </c>
      <c r="G15" s="351" t="s">
        <v>2</v>
      </c>
      <c r="H15" s="362" t="s">
        <v>350</v>
      </c>
      <c r="I15" s="351" t="s">
        <v>543</v>
      </c>
      <c r="J15" s="351" t="s">
        <v>507</v>
      </c>
      <c r="K15" s="357" t="s">
        <v>329</v>
      </c>
      <c r="L15" s="357" t="s">
        <v>574</v>
      </c>
      <c r="M15" s="357" t="s">
        <v>484</v>
      </c>
      <c r="N15" s="357" t="s">
        <v>485</v>
      </c>
      <c r="O15" s="357" t="s">
        <v>516</v>
      </c>
      <c r="P15" s="351" t="s">
        <v>517</v>
      </c>
      <c r="Q15" s="353" t="s">
        <v>554</v>
      </c>
      <c r="R15" s="353" t="s">
        <v>555</v>
      </c>
      <c r="S15" s="359">
        <v>545637000</v>
      </c>
      <c r="T15" s="354">
        <f>+'Plan Financiero 2023'!F14</f>
        <v>2037700</v>
      </c>
      <c r="U15" s="354">
        <f>'Plan Financiero 2023'!H14</f>
        <v>385955503</v>
      </c>
      <c r="V15" s="382" t="b">
        <f t="shared" si="0"/>
        <v>1</v>
      </c>
      <c r="W15" s="382" t="b">
        <f t="shared" si="1"/>
        <v>1</v>
      </c>
      <c r="X15" s="382" t="b">
        <f t="shared" si="2"/>
        <v>1</v>
      </c>
      <c r="Y15" s="382">
        <v>545637000</v>
      </c>
      <c r="Z15" s="382">
        <v>2037700</v>
      </c>
      <c r="AA15" s="382">
        <v>543599300</v>
      </c>
      <c r="AB15" s="382">
        <v>385955503</v>
      </c>
      <c r="AC15" s="382"/>
      <c r="AD15" s="382"/>
      <c r="AE15" s="382"/>
      <c r="AF15" s="382"/>
      <c r="AG15" s="382"/>
      <c r="AH15" s="382"/>
      <c r="AI15" s="382"/>
      <c r="AJ15" s="382"/>
      <c r="AK15" s="382"/>
      <c r="AL15" s="382"/>
      <c r="AM15" s="382"/>
      <c r="AN15" s="382"/>
      <c r="AO15" s="382"/>
      <c r="AP15" s="382"/>
      <c r="AQ15" s="382"/>
      <c r="AR15" s="382"/>
      <c r="AS15" s="382"/>
      <c r="AT15" s="382"/>
      <c r="AU15" s="382"/>
      <c r="AV15" s="382"/>
      <c r="AW15" s="382"/>
      <c r="AX15" s="382"/>
      <c r="AY15" s="382"/>
      <c r="AZ15" s="382"/>
      <c r="BA15" s="382"/>
      <c r="BB15" s="382"/>
      <c r="BC15" s="382"/>
      <c r="BD15" s="382"/>
      <c r="BE15" s="382"/>
      <c r="BF15" s="382"/>
      <c r="BG15" s="382"/>
      <c r="BH15" s="382"/>
      <c r="BI15" s="382"/>
      <c r="BJ15" s="382"/>
      <c r="BK15" s="382"/>
      <c r="BL15" s="382"/>
      <c r="BM15" s="382"/>
      <c r="BN15" s="382"/>
      <c r="BO15" s="382"/>
      <c r="BP15" s="382"/>
      <c r="BQ15" s="382"/>
      <c r="BR15" s="382"/>
      <c r="BS15" s="382"/>
      <c r="BT15" s="382"/>
      <c r="BU15" s="382"/>
      <c r="BV15" s="382"/>
      <c r="BW15" s="382"/>
      <c r="BX15" s="382"/>
      <c r="BY15" s="382"/>
      <c r="BZ15" s="382"/>
      <c r="CA15" s="382"/>
      <c r="CB15" s="382"/>
      <c r="CC15" s="382"/>
      <c r="CD15" s="382"/>
      <c r="CE15" s="382"/>
      <c r="CF15" s="382"/>
      <c r="CG15" s="382"/>
      <c r="CH15" s="382"/>
      <c r="CI15" s="382"/>
      <c r="CJ15" s="382"/>
      <c r="CK15" s="382"/>
      <c r="CL15" s="382"/>
      <c r="CM15" s="382"/>
      <c r="CN15" s="382"/>
      <c r="CO15" s="382"/>
      <c r="CP15" s="382"/>
      <c r="CQ15" s="382"/>
      <c r="CR15" s="382"/>
      <c r="CS15" s="382"/>
      <c r="CT15" s="382"/>
      <c r="CU15" s="382"/>
      <c r="CV15" s="382"/>
      <c r="CW15" s="382"/>
      <c r="CX15" s="382"/>
      <c r="CY15" s="382"/>
      <c r="CZ15" s="382"/>
      <c r="DA15" s="382"/>
      <c r="DB15" s="382"/>
      <c r="DC15" s="382"/>
      <c r="DD15" s="382"/>
      <c r="DE15" s="382"/>
      <c r="DF15" s="382"/>
      <c r="DG15" s="382"/>
      <c r="DH15" s="382"/>
      <c r="DI15" s="382"/>
      <c r="DJ15" s="382"/>
      <c r="DK15" s="382"/>
      <c r="DL15" s="382"/>
      <c r="DM15" s="382"/>
      <c r="DN15" s="382"/>
      <c r="DO15" s="382"/>
      <c r="DP15" s="382"/>
      <c r="DQ15" s="382"/>
      <c r="DR15" s="382"/>
      <c r="DS15" s="382"/>
      <c r="DT15" s="382"/>
      <c r="DU15" s="382"/>
      <c r="DV15" s="382"/>
      <c r="DW15" s="382"/>
      <c r="DX15" s="382"/>
      <c r="DY15" s="382"/>
      <c r="DZ15" s="382"/>
      <c r="EA15" s="382"/>
      <c r="EB15" s="382"/>
      <c r="EC15" s="382"/>
      <c r="ED15" s="382"/>
      <c r="EE15" s="382"/>
      <c r="EF15" s="382"/>
      <c r="EG15" s="382"/>
      <c r="EH15" s="382"/>
      <c r="EI15" s="382"/>
      <c r="EJ15" s="382"/>
      <c r="EK15" s="382"/>
      <c r="EL15" s="382"/>
      <c r="EM15" s="382"/>
      <c r="EN15" s="382"/>
      <c r="EO15" s="382"/>
      <c r="EP15" s="382"/>
      <c r="EQ15" s="382"/>
      <c r="ER15" s="382"/>
      <c r="ES15" s="382"/>
      <c r="ET15" s="382"/>
      <c r="EU15" s="382"/>
      <c r="EV15" s="382"/>
      <c r="EW15" s="382"/>
      <c r="EX15" s="382"/>
      <c r="EY15" s="382"/>
      <c r="EZ15" s="382"/>
      <c r="FA15" s="382"/>
      <c r="FB15" s="382"/>
      <c r="FC15" s="382"/>
      <c r="FD15" s="382"/>
      <c r="FE15" s="382"/>
      <c r="FF15" s="382"/>
      <c r="FG15" s="382"/>
      <c r="FH15" s="382"/>
      <c r="FI15" s="382"/>
      <c r="FJ15" s="382"/>
      <c r="FK15" s="382"/>
      <c r="FL15" s="382"/>
      <c r="FM15" s="382"/>
      <c r="FN15" s="382"/>
      <c r="FO15" s="382"/>
      <c r="FP15" s="382"/>
      <c r="FQ15" s="382"/>
      <c r="FR15" s="382"/>
      <c r="FS15" s="382"/>
      <c r="FT15" s="382"/>
      <c r="FU15" s="382"/>
      <c r="FV15" s="382"/>
      <c r="FW15" s="382"/>
      <c r="FX15" s="382"/>
      <c r="FY15" s="382"/>
      <c r="FZ15" s="382"/>
      <c r="GA15" s="382"/>
      <c r="GB15" s="382"/>
      <c r="GC15" s="382"/>
      <c r="GD15" s="382"/>
      <c r="GE15" s="382"/>
      <c r="GF15" s="382"/>
      <c r="GG15" s="382"/>
      <c r="GH15" s="382"/>
      <c r="GI15" s="382"/>
      <c r="GJ15" s="382"/>
      <c r="GK15" s="382"/>
      <c r="GL15" s="382"/>
      <c r="GM15" s="382"/>
      <c r="GN15" s="382"/>
      <c r="GO15" s="382"/>
      <c r="GP15" s="382"/>
      <c r="GQ15" s="382"/>
      <c r="GR15" s="382"/>
      <c r="GS15" s="382"/>
      <c r="GT15" s="382"/>
      <c r="GU15" s="382"/>
      <c r="GV15" s="382"/>
      <c r="GW15" s="382"/>
      <c r="GX15" s="382"/>
      <c r="GY15" s="382"/>
      <c r="GZ15" s="382"/>
      <c r="HA15" s="382"/>
      <c r="HB15" s="382"/>
      <c r="HC15" s="382"/>
      <c r="HD15" s="382"/>
      <c r="HE15" s="382"/>
      <c r="HF15" s="382"/>
      <c r="HG15" s="382"/>
      <c r="HH15" s="382"/>
      <c r="HI15" s="382"/>
      <c r="HJ15" s="382"/>
      <c r="HK15" s="382"/>
      <c r="HL15" s="382"/>
      <c r="HM15" s="382"/>
      <c r="HN15" s="382"/>
    </row>
    <row r="16" spans="1:222" s="384" customFormat="1" ht="96.75" customHeight="1" x14ac:dyDescent="0.25">
      <c r="A16" s="385">
        <f t="shared" si="3"/>
        <v>13</v>
      </c>
      <c r="B16" s="351" t="s">
        <v>577</v>
      </c>
      <c r="C16" s="351" t="s">
        <v>501</v>
      </c>
      <c r="D16" s="351" t="s">
        <v>502</v>
      </c>
      <c r="E16" s="358" t="s">
        <v>568</v>
      </c>
      <c r="F16" s="351" t="s">
        <v>457</v>
      </c>
      <c r="G16" s="351" t="s">
        <v>3</v>
      </c>
      <c r="H16" s="362" t="s">
        <v>350</v>
      </c>
      <c r="I16" s="351" t="s">
        <v>595</v>
      </c>
      <c r="J16" s="351" t="s">
        <v>508</v>
      </c>
      <c r="K16" s="357" t="s">
        <v>329</v>
      </c>
      <c r="L16" s="357" t="s">
        <v>574</v>
      </c>
      <c r="M16" s="357" t="s">
        <v>486</v>
      </c>
      <c r="N16" s="357" t="s">
        <v>487</v>
      </c>
      <c r="O16" s="351" t="s">
        <v>518</v>
      </c>
      <c r="P16" s="351" t="s">
        <v>519</v>
      </c>
      <c r="Q16" s="353" t="s">
        <v>556</v>
      </c>
      <c r="R16" s="353" t="s">
        <v>555</v>
      </c>
      <c r="S16" s="359">
        <v>2997115621</v>
      </c>
      <c r="T16" s="354">
        <f>+'Plan Financiero 2023'!F15</f>
        <v>0</v>
      </c>
      <c r="U16" s="354">
        <f>'Plan Financiero 2023'!H15</f>
        <v>1888182850</v>
      </c>
      <c r="V16" s="382" t="b">
        <f t="shared" si="0"/>
        <v>1</v>
      </c>
      <c r="W16" s="382" t="b">
        <f t="shared" si="1"/>
        <v>1</v>
      </c>
      <c r="X16" s="382" t="b">
        <f t="shared" si="2"/>
        <v>1</v>
      </c>
      <c r="Y16" s="382">
        <v>2997115621</v>
      </c>
      <c r="Z16" s="382">
        <v>0</v>
      </c>
      <c r="AA16" s="382">
        <v>2997115621</v>
      </c>
      <c r="AB16" s="382">
        <v>1888182850</v>
      </c>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2"/>
      <c r="AY16" s="382"/>
      <c r="AZ16" s="382"/>
      <c r="BA16" s="382"/>
      <c r="BB16" s="382"/>
      <c r="BC16" s="382"/>
      <c r="BD16" s="382"/>
      <c r="BE16" s="382"/>
      <c r="BF16" s="382"/>
      <c r="BG16" s="382"/>
      <c r="BH16" s="382"/>
      <c r="BI16" s="382"/>
      <c r="BJ16" s="382"/>
      <c r="BK16" s="382"/>
      <c r="BL16" s="382"/>
      <c r="BM16" s="382"/>
      <c r="BN16" s="382"/>
      <c r="BO16" s="382"/>
      <c r="BP16" s="382"/>
      <c r="BQ16" s="382"/>
      <c r="BR16" s="382"/>
      <c r="BS16" s="382"/>
      <c r="BT16" s="382"/>
      <c r="BU16" s="382"/>
      <c r="BV16" s="382"/>
      <c r="BW16" s="382"/>
      <c r="BX16" s="382"/>
      <c r="BY16" s="382"/>
      <c r="BZ16" s="382"/>
      <c r="CA16" s="382"/>
      <c r="CB16" s="382"/>
      <c r="CC16" s="382"/>
      <c r="CD16" s="382"/>
      <c r="CE16" s="382"/>
      <c r="CF16" s="382"/>
      <c r="CG16" s="382"/>
      <c r="CH16" s="382"/>
      <c r="CI16" s="382"/>
      <c r="CJ16" s="382"/>
      <c r="CK16" s="382"/>
      <c r="CL16" s="382"/>
      <c r="CM16" s="382"/>
      <c r="CN16" s="382"/>
      <c r="CO16" s="382"/>
      <c r="CP16" s="382"/>
      <c r="CQ16" s="382"/>
      <c r="CR16" s="382"/>
      <c r="CS16" s="382"/>
      <c r="CT16" s="382"/>
      <c r="CU16" s="382"/>
      <c r="CV16" s="382"/>
      <c r="CW16" s="382"/>
      <c r="CX16" s="382"/>
      <c r="CY16" s="382"/>
      <c r="CZ16" s="382"/>
      <c r="DA16" s="382"/>
      <c r="DB16" s="382"/>
      <c r="DC16" s="382"/>
      <c r="DD16" s="382"/>
      <c r="DE16" s="382"/>
      <c r="DF16" s="382"/>
      <c r="DG16" s="382"/>
      <c r="DH16" s="382"/>
      <c r="DI16" s="382"/>
      <c r="DJ16" s="382"/>
      <c r="DK16" s="382"/>
      <c r="DL16" s="382"/>
      <c r="DM16" s="382"/>
      <c r="DN16" s="382"/>
      <c r="DO16" s="382"/>
      <c r="DP16" s="382"/>
      <c r="DQ16" s="382"/>
      <c r="DR16" s="382"/>
      <c r="DS16" s="382"/>
      <c r="DT16" s="382"/>
      <c r="DU16" s="382"/>
      <c r="DV16" s="382"/>
      <c r="DW16" s="382"/>
      <c r="DX16" s="382"/>
      <c r="DY16" s="382"/>
      <c r="DZ16" s="382"/>
      <c r="EA16" s="382"/>
      <c r="EB16" s="382"/>
      <c r="EC16" s="382"/>
      <c r="ED16" s="382"/>
      <c r="EE16" s="382"/>
      <c r="EF16" s="382"/>
      <c r="EG16" s="382"/>
      <c r="EH16" s="382"/>
      <c r="EI16" s="382"/>
      <c r="EJ16" s="382"/>
      <c r="EK16" s="382"/>
      <c r="EL16" s="382"/>
      <c r="EM16" s="382"/>
      <c r="EN16" s="382"/>
      <c r="EO16" s="382"/>
      <c r="EP16" s="382"/>
      <c r="EQ16" s="382"/>
      <c r="ER16" s="382"/>
      <c r="ES16" s="382"/>
      <c r="ET16" s="382"/>
      <c r="EU16" s="382"/>
      <c r="EV16" s="382"/>
      <c r="EW16" s="382"/>
      <c r="EX16" s="382"/>
      <c r="EY16" s="382"/>
      <c r="EZ16" s="382"/>
      <c r="FA16" s="382"/>
      <c r="FB16" s="382"/>
      <c r="FC16" s="382"/>
      <c r="FD16" s="382"/>
      <c r="FE16" s="382"/>
      <c r="FF16" s="382"/>
      <c r="FG16" s="382"/>
      <c r="FH16" s="382"/>
      <c r="FI16" s="382"/>
      <c r="FJ16" s="382"/>
      <c r="FK16" s="382"/>
      <c r="FL16" s="382"/>
      <c r="FM16" s="382"/>
      <c r="FN16" s="382"/>
      <c r="FO16" s="382"/>
      <c r="FP16" s="382"/>
      <c r="FQ16" s="382"/>
      <c r="FR16" s="382"/>
      <c r="FS16" s="382"/>
      <c r="FT16" s="382"/>
      <c r="FU16" s="382"/>
      <c r="FV16" s="382"/>
      <c r="FW16" s="382"/>
      <c r="FX16" s="382"/>
      <c r="FY16" s="382"/>
      <c r="FZ16" s="382"/>
      <c r="GA16" s="382"/>
      <c r="GB16" s="382"/>
      <c r="GC16" s="382"/>
      <c r="GD16" s="382"/>
      <c r="GE16" s="382"/>
      <c r="GF16" s="382"/>
      <c r="GG16" s="382"/>
      <c r="GH16" s="382"/>
      <c r="GI16" s="382"/>
      <c r="GJ16" s="382"/>
      <c r="GK16" s="382"/>
      <c r="GL16" s="382"/>
      <c r="GM16" s="382"/>
      <c r="GN16" s="382"/>
      <c r="GO16" s="382"/>
      <c r="GP16" s="382"/>
      <c r="GQ16" s="382"/>
      <c r="GR16" s="382"/>
      <c r="GS16" s="382"/>
      <c r="GT16" s="382"/>
      <c r="GU16" s="382"/>
      <c r="GV16" s="382"/>
      <c r="GW16" s="382"/>
      <c r="GX16" s="382"/>
      <c r="GY16" s="382"/>
      <c r="GZ16" s="382"/>
      <c r="HA16" s="382"/>
      <c r="HB16" s="382"/>
      <c r="HC16" s="382"/>
      <c r="HD16" s="382"/>
      <c r="HE16" s="382"/>
      <c r="HF16" s="382"/>
      <c r="HG16" s="382"/>
      <c r="HH16" s="382"/>
      <c r="HI16" s="382"/>
      <c r="HJ16" s="382"/>
      <c r="HK16" s="382"/>
      <c r="HL16" s="382"/>
      <c r="HM16" s="382"/>
      <c r="HN16" s="382"/>
    </row>
    <row r="17" spans="1:222" s="384" customFormat="1" ht="147" customHeight="1" x14ac:dyDescent="0.25">
      <c r="A17" s="385">
        <f t="shared" si="3"/>
        <v>14</v>
      </c>
      <c r="B17" s="351" t="s">
        <v>577</v>
      </c>
      <c r="C17" s="351" t="s">
        <v>471</v>
      </c>
      <c r="D17" s="351" t="s">
        <v>469</v>
      </c>
      <c r="E17" s="351" t="s">
        <v>500</v>
      </c>
      <c r="F17" s="351" t="s">
        <v>457</v>
      </c>
      <c r="G17" s="351" t="s">
        <v>3</v>
      </c>
      <c r="H17" s="362" t="s">
        <v>350</v>
      </c>
      <c r="I17" s="351" t="s">
        <v>595</v>
      </c>
      <c r="J17" s="351" t="s">
        <v>506</v>
      </c>
      <c r="K17" s="357" t="s">
        <v>329</v>
      </c>
      <c r="L17" s="357" t="s">
        <v>574</v>
      </c>
      <c r="M17" s="357" t="s">
        <v>488</v>
      </c>
      <c r="N17" s="357" t="s">
        <v>489</v>
      </c>
      <c r="O17" s="357" t="s">
        <v>520</v>
      </c>
      <c r="P17" s="351" t="s">
        <v>521</v>
      </c>
      <c r="Q17" s="353" t="s">
        <v>556</v>
      </c>
      <c r="R17" s="353" t="s">
        <v>555</v>
      </c>
      <c r="S17" s="359">
        <v>1794652064</v>
      </c>
      <c r="T17" s="354">
        <f>+'Plan Financiero 2023'!F16</f>
        <v>0</v>
      </c>
      <c r="U17" s="354">
        <f>'Plan Financiero 2023'!H16</f>
        <v>1794652064</v>
      </c>
      <c r="V17" s="382" t="b">
        <f t="shared" si="0"/>
        <v>1</v>
      </c>
      <c r="W17" s="382" t="b">
        <f t="shared" si="1"/>
        <v>1</v>
      </c>
      <c r="X17" s="382" t="b">
        <f t="shared" si="2"/>
        <v>1</v>
      </c>
      <c r="Y17" s="382">
        <v>1794652064</v>
      </c>
      <c r="Z17" s="382">
        <v>0</v>
      </c>
      <c r="AA17" s="382">
        <v>1794652064</v>
      </c>
      <c r="AB17" s="382">
        <v>1794652064</v>
      </c>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382"/>
      <c r="BE17" s="382"/>
      <c r="BF17" s="382"/>
      <c r="BG17" s="382"/>
      <c r="BH17" s="382"/>
      <c r="BI17" s="382"/>
      <c r="BJ17" s="382"/>
      <c r="BK17" s="382"/>
      <c r="BL17" s="382"/>
      <c r="BM17" s="382"/>
      <c r="BN17" s="382"/>
      <c r="BO17" s="382"/>
      <c r="BP17" s="382"/>
      <c r="BQ17" s="382"/>
      <c r="BR17" s="382"/>
      <c r="BS17" s="382"/>
      <c r="BT17" s="382"/>
      <c r="BU17" s="382"/>
      <c r="BV17" s="382"/>
      <c r="BW17" s="382"/>
      <c r="BX17" s="382"/>
      <c r="BY17" s="382"/>
      <c r="BZ17" s="382"/>
      <c r="CA17" s="382"/>
      <c r="CB17" s="382"/>
      <c r="CC17" s="382"/>
      <c r="CD17" s="382"/>
      <c r="CE17" s="382"/>
      <c r="CF17" s="382"/>
      <c r="CG17" s="382"/>
      <c r="CH17" s="382"/>
      <c r="CI17" s="382"/>
      <c r="CJ17" s="382"/>
      <c r="CK17" s="382"/>
      <c r="CL17" s="382"/>
      <c r="CM17" s="382"/>
      <c r="CN17" s="382"/>
      <c r="CO17" s="382"/>
      <c r="CP17" s="382"/>
      <c r="CQ17" s="382"/>
      <c r="CR17" s="382"/>
      <c r="CS17" s="382"/>
      <c r="CT17" s="382"/>
      <c r="CU17" s="382"/>
      <c r="CV17" s="382"/>
      <c r="CW17" s="382"/>
      <c r="CX17" s="382"/>
      <c r="CY17" s="382"/>
      <c r="CZ17" s="382"/>
      <c r="DA17" s="382"/>
      <c r="DB17" s="382"/>
      <c r="DC17" s="382"/>
      <c r="DD17" s="382"/>
      <c r="DE17" s="382"/>
      <c r="DF17" s="382"/>
      <c r="DG17" s="382"/>
      <c r="DH17" s="382"/>
      <c r="DI17" s="382"/>
      <c r="DJ17" s="382"/>
      <c r="DK17" s="382"/>
      <c r="DL17" s="382"/>
      <c r="DM17" s="382"/>
      <c r="DN17" s="382"/>
      <c r="DO17" s="382"/>
      <c r="DP17" s="382"/>
      <c r="DQ17" s="382"/>
      <c r="DR17" s="382"/>
      <c r="DS17" s="382"/>
      <c r="DT17" s="382"/>
      <c r="DU17" s="382"/>
      <c r="DV17" s="382"/>
      <c r="DW17" s="382"/>
      <c r="DX17" s="382"/>
      <c r="DY17" s="382"/>
      <c r="DZ17" s="382"/>
      <c r="EA17" s="382"/>
      <c r="EB17" s="382"/>
      <c r="EC17" s="382"/>
      <c r="ED17" s="382"/>
      <c r="EE17" s="382"/>
      <c r="EF17" s="382"/>
      <c r="EG17" s="382"/>
      <c r="EH17" s="382"/>
      <c r="EI17" s="382"/>
      <c r="EJ17" s="382"/>
      <c r="EK17" s="382"/>
      <c r="EL17" s="382"/>
      <c r="EM17" s="382"/>
      <c r="EN17" s="382"/>
      <c r="EO17" s="382"/>
      <c r="EP17" s="382"/>
      <c r="EQ17" s="382"/>
      <c r="ER17" s="382"/>
      <c r="ES17" s="382"/>
      <c r="ET17" s="382"/>
      <c r="EU17" s="382"/>
      <c r="EV17" s="382"/>
      <c r="EW17" s="382"/>
      <c r="EX17" s="382"/>
      <c r="EY17" s="382"/>
      <c r="EZ17" s="382"/>
      <c r="FA17" s="382"/>
      <c r="FB17" s="382"/>
      <c r="FC17" s="382"/>
      <c r="FD17" s="382"/>
      <c r="FE17" s="382"/>
      <c r="FF17" s="382"/>
      <c r="FG17" s="382"/>
      <c r="FH17" s="382"/>
      <c r="FI17" s="382"/>
      <c r="FJ17" s="382"/>
      <c r="FK17" s="382"/>
      <c r="FL17" s="382"/>
      <c r="FM17" s="382"/>
      <c r="FN17" s="382"/>
      <c r="FO17" s="382"/>
      <c r="FP17" s="382"/>
      <c r="FQ17" s="382"/>
      <c r="FR17" s="382"/>
      <c r="FS17" s="382"/>
      <c r="FT17" s="382"/>
      <c r="FU17" s="382"/>
      <c r="FV17" s="382"/>
      <c r="FW17" s="382"/>
      <c r="FX17" s="382"/>
      <c r="FY17" s="382"/>
      <c r="FZ17" s="382"/>
      <c r="GA17" s="382"/>
      <c r="GB17" s="382"/>
      <c r="GC17" s="382"/>
      <c r="GD17" s="382"/>
      <c r="GE17" s="382"/>
      <c r="GF17" s="382"/>
      <c r="GG17" s="382"/>
      <c r="GH17" s="382"/>
      <c r="GI17" s="382"/>
      <c r="GJ17" s="382"/>
      <c r="GK17" s="382"/>
      <c r="GL17" s="382"/>
      <c r="GM17" s="382"/>
      <c r="GN17" s="382"/>
      <c r="GO17" s="382"/>
      <c r="GP17" s="382"/>
      <c r="GQ17" s="382"/>
      <c r="GR17" s="382"/>
      <c r="GS17" s="382"/>
      <c r="GT17" s="382"/>
      <c r="GU17" s="382"/>
      <c r="GV17" s="382"/>
      <c r="GW17" s="382"/>
      <c r="GX17" s="382"/>
      <c r="GY17" s="382"/>
      <c r="GZ17" s="382"/>
      <c r="HA17" s="382"/>
      <c r="HB17" s="382"/>
      <c r="HC17" s="382"/>
      <c r="HD17" s="382"/>
      <c r="HE17" s="382"/>
      <c r="HF17" s="382"/>
      <c r="HG17" s="382"/>
      <c r="HH17" s="382"/>
      <c r="HI17" s="382"/>
      <c r="HJ17" s="382"/>
      <c r="HK17" s="382"/>
      <c r="HL17" s="382"/>
      <c r="HM17" s="382"/>
      <c r="HN17" s="382"/>
    </row>
    <row r="18" spans="1:222" s="384" customFormat="1" ht="191.25" customHeight="1" x14ac:dyDescent="0.25">
      <c r="A18" s="385">
        <f t="shared" si="3"/>
        <v>15</v>
      </c>
      <c r="B18" s="351" t="s">
        <v>577</v>
      </c>
      <c r="C18" s="351" t="s">
        <v>501</v>
      </c>
      <c r="D18" s="351" t="s">
        <v>502</v>
      </c>
      <c r="E18" s="358" t="s">
        <v>568</v>
      </c>
      <c r="F18" s="351" t="s">
        <v>457</v>
      </c>
      <c r="G18" s="351" t="s">
        <v>2</v>
      </c>
      <c r="H18" s="362" t="s">
        <v>350</v>
      </c>
      <c r="I18" s="351" t="s">
        <v>543</v>
      </c>
      <c r="J18" s="351" t="s">
        <v>330</v>
      </c>
      <c r="K18" s="357" t="s">
        <v>329</v>
      </c>
      <c r="L18" s="357" t="s">
        <v>574</v>
      </c>
      <c r="M18" s="310" t="s">
        <v>490</v>
      </c>
      <c r="N18" s="357" t="s">
        <v>491</v>
      </c>
      <c r="O18" s="351" t="s">
        <v>522</v>
      </c>
      <c r="P18" s="351" t="s">
        <v>517</v>
      </c>
      <c r="Q18" s="353" t="s">
        <v>553</v>
      </c>
      <c r="R18" s="353" t="s">
        <v>555</v>
      </c>
      <c r="S18" s="359">
        <v>948204700</v>
      </c>
      <c r="T18" s="354">
        <f>+'Plan Financiero 2023'!F17</f>
        <v>35000000</v>
      </c>
      <c r="U18" s="354">
        <f>'Plan Financiero 2023'!H17</f>
        <v>913204700</v>
      </c>
      <c r="V18" s="382" t="b">
        <f t="shared" si="0"/>
        <v>1</v>
      </c>
      <c r="W18" s="382" t="b">
        <f t="shared" si="1"/>
        <v>1</v>
      </c>
      <c r="X18" s="382" t="b">
        <f t="shared" si="2"/>
        <v>1</v>
      </c>
      <c r="Y18" s="382">
        <v>948204700</v>
      </c>
      <c r="Z18" s="382">
        <v>35000000</v>
      </c>
      <c r="AA18" s="382">
        <v>913204700</v>
      </c>
      <c r="AB18" s="382">
        <v>913204700</v>
      </c>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c r="BL18" s="382"/>
      <c r="BM18" s="382"/>
      <c r="BN18" s="382"/>
      <c r="BO18" s="382"/>
      <c r="BP18" s="382"/>
      <c r="BQ18" s="382"/>
      <c r="BR18" s="382"/>
      <c r="BS18" s="382"/>
      <c r="BT18" s="382"/>
      <c r="BU18" s="382"/>
      <c r="BV18" s="382"/>
      <c r="BW18" s="382"/>
      <c r="BX18" s="382"/>
      <c r="BY18" s="382"/>
      <c r="BZ18" s="382"/>
      <c r="CA18" s="382"/>
      <c r="CB18" s="382"/>
      <c r="CC18" s="382"/>
      <c r="CD18" s="382"/>
      <c r="CE18" s="382"/>
      <c r="CF18" s="382"/>
      <c r="CG18" s="382"/>
      <c r="CH18" s="382"/>
      <c r="CI18" s="382"/>
      <c r="CJ18" s="382"/>
      <c r="CK18" s="382"/>
      <c r="CL18" s="382"/>
      <c r="CM18" s="382"/>
      <c r="CN18" s="382"/>
      <c r="CO18" s="382"/>
      <c r="CP18" s="382"/>
      <c r="CQ18" s="382"/>
      <c r="CR18" s="382"/>
      <c r="CS18" s="382"/>
      <c r="CT18" s="382"/>
      <c r="CU18" s="382"/>
      <c r="CV18" s="382"/>
      <c r="CW18" s="382"/>
      <c r="CX18" s="382"/>
      <c r="CY18" s="382"/>
      <c r="CZ18" s="382"/>
      <c r="DA18" s="382"/>
      <c r="DB18" s="382"/>
      <c r="DC18" s="382"/>
      <c r="DD18" s="382"/>
      <c r="DE18" s="382"/>
      <c r="DF18" s="382"/>
      <c r="DG18" s="382"/>
      <c r="DH18" s="382"/>
      <c r="DI18" s="382"/>
      <c r="DJ18" s="382"/>
      <c r="DK18" s="382"/>
      <c r="DL18" s="382"/>
      <c r="DM18" s="382"/>
      <c r="DN18" s="382"/>
      <c r="DO18" s="382"/>
      <c r="DP18" s="382"/>
      <c r="DQ18" s="382"/>
      <c r="DR18" s="382"/>
      <c r="DS18" s="382"/>
      <c r="DT18" s="382"/>
      <c r="DU18" s="382"/>
      <c r="DV18" s="382"/>
      <c r="DW18" s="382"/>
      <c r="DX18" s="382"/>
      <c r="DY18" s="382"/>
      <c r="DZ18" s="382"/>
      <c r="EA18" s="382"/>
      <c r="EB18" s="382"/>
      <c r="EC18" s="382"/>
      <c r="ED18" s="382"/>
      <c r="EE18" s="382"/>
      <c r="EF18" s="382"/>
      <c r="EG18" s="382"/>
      <c r="EH18" s="382"/>
      <c r="EI18" s="382"/>
      <c r="EJ18" s="382"/>
      <c r="EK18" s="382"/>
      <c r="EL18" s="382"/>
      <c r="EM18" s="382"/>
      <c r="EN18" s="382"/>
      <c r="EO18" s="382"/>
      <c r="EP18" s="382"/>
      <c r="EQ18" s="382"/>
      <c r="ER18" s="382"/>
      <c r="ES18" s="382"/>
      <c r="ET18" s="382"/>
      <c r="EU18" s="382"/>
      <c r="EV18" s="382"/>
      <c r="EW18" s="382"/>
      <c r="EX18" s="382"/>
      <c r="EY18" s="382"/>
      <c r="EZ18" s="382"/>
      <c r="FA18" s="382"/>
      <c r="FB18" s="382"/>
      <c r="FC18" s="382"/>
      <c r="FD18" s="382"/>
      <c r="FE18" s="382"/>
      <c r="FF18" s="382"/>
      <c r="FG18" s="382"/>
      <c r="FH18" s="382"/>
      <c r="FI18" s="382"/>
      <c r="FJ18" s="382"/>
      <c r="FK18" s="382"/>
      <c r="FL18" s="382"/>
      <c r="FM18" s="382"/>
      <c r="FN18" s="382"/>
      <c r="FO18" s="382"/>
      <c r="FP18" s="382"/>
      <c r="FQ18" s="382"/>
      <c r="FR18" s="382"/>
      <c r="FS18" s="382"/>
      <c r="FT18" s="382"/>
      <c r="FU18" s="382"/>
      <c r="FV18" s="382"/>
      <c r="FW18" s="382"/>
      <c r="FX18" s="382"/>
      <c r="FY18" s="382"/>
      <c r="FZ18" s="382"/>
      <c r="GA18" s="382"/>
      <c r="GB18" s="382"/>
      <c r="GC18" s="382"/>
      <c r="GD18" s="382"/>
      <c r="GE18" s="382"/>
      <c r="GF18" s="382"/>
      <c r="GG18" s="382"/>
      <c r="GH18" s="382"/>
      <c r="GI18" s="382"/>
      <c r="GJ18" s="382"/>
      <c r="GK18" s="382"/>
      <c r="GL18" s="382"/>
      <c r="GM18" s="382"/>
      <c r="GN18" s="382"/>
      <c r="GO18" s="382"/>
      <c r="GP18" s="382"/>
      <c r="GQ18" s="382"/>
      <c r="GR18" s="382"/>
      <c r="GS18" s="382"/>
      <c r="GT18" s="382"/>
      <c r="GU18" s="382"/>
      <c r="GV18" s="382"/>
      <c r="GW18" s="382"/>
      <c r="GX18" s="382"/>
      <c r="GY18" s="382"/>
      <c r="GZ18" s="382"/>
      <c r="HA18" s="382"/>
      <c r="HB18" s="382"/>
      <c r="HC18" s="382"/>
      <c r="HD18" s="382"/>
      <c r="HE18" s="382"/>
      <c r="HF18" s="382"/>
      <c r="HG18" s="382"/>
      <c r="HH18" s="382"/>
      <c r="HI18" s="382"/>
      <c r="HJ18" s="382"/>
      <c r="HK18" s="382"/>
      <c r="HL18" s="382"/>
      <c r="HM18" s="382"/>
      <c r="HN18" s="382"/>
    </row>
    <row r="19" spans="1:222" s="384" customFormat="1" ht="332.25" customHeight="1" x14ac:dyDescent="0.25">
      <c r="A19" s="385">
        <f t="shared" si="3"/>
        <v>16</v>
      </c>
      <c r="B19" s="351" t="s">
        <v>646</v>
      </c>
      <c r="C19" s="351" t="s">
        <v>563</v>
      </c>
      <c r="D19" s="351" t="s">
        <v>532</v>
      </c>
      <c r="E19" s="351" t="s">
        <v>564</v>
      </c>
      <c r="F19" s="351" t="s">
        <v>457</v>
      </c>
      <c r="G19" s="351" t="s">
        <v>3</v>
      </c>
      <c r="H19" s="352" t="s">
        <v>546</v>
      </c>
      <c r="I19" s="351" t="s">
        <v>547</v>
      </c>
      <c r="J19" s="351" t="s">
        <v>509</v>
      </c>
      <c r="K19" s="357" t="s">
        <v>326</v>
      </c>
      <c r="L19" s="351" t="s">
        <v>587</v>
      </c>
      <c r="M19" s="310" t="s">
        <v>492</v>
      </c>
      <c r="N19" s="357" t="s">
        <v>493</v>
      </c>
      <c r="O19" s="351" t="s">
        <v>535</v>
      </c>
      <c r="P19" s="351" t="s">
        <v>523</v>
      </c>
      <c r="Q19" s="353" t="s">
        <v>346</v>
      </c>
      <c r="R19" s="353" t="s">
        <v>557</v>
      </c>
      <c r="S19" s="359">
        <v>4781782871</v>
      </c>
      <c r="T19" s="354">
        <f>+'Plan Financiero 2023'!F18</f>
        <v>495348106</v>
      </c>
      <c r="U19" s="354">
        <f>'Plan Financiero 2023'!H18</f>
        <v>2614725200</v>
      </c>
      <c r="V19" s="382" t="b">
        <f t="shared" si="0"/>
        <v>1</v>
      </c>
      <c r="W19" s="382" t="b">
        <f t="shared" si="1"/>
        <v>1</v>
      </c>
      <c r="X19" s="382" t="b">
        <f t="shared" si="2"/>
        <v>1</v>
      </c>
      <c r="Y19" s="382">
        <v>4781782871</v>
      </c>
      <c r="Z19" s="382">
        <v>495348106</v>
      </c>
      <c r="AA19" s="382">
        <v>4286434765</v>
      </c>
      <c r="AB19" s="382">
        <v>2614725200</v>
      </c>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2"/>
      <c r="BA19" s="382"/>
      <c r="BB19" s="382"/>
      <c r="BC19" s="382"/>
      <c r="BD19" s="382"/>
      <c r="BE19" s="382"/>
      <c r="BF19" s="382"/>
      <c r="BG19" s="382"/>
      <c r="BH19" s="382"/>
      <c r="BI19" s="382"/>
      <c r="BJ19" s="382"/>
      <c r="BK19" s="382"/>
      <c r="BL19" s="382"/>
      <c r="BM19" s="382"/>
      <c r="BN19" s="382"/>
      <c r="BO19" s="382"/>
      <c r="BP19" s="382"/>
      <c r="BQ19" s="382"/>
      <c r="BR19" s="382"/>
      <c r="BS19" s="382"/>
      <c r="BT19" s="382"/>
      <c r="BU19" s="382"/>
      <c r="BV19" s="382"/>
      <c r="BW19" s="382"/>
      <c r="BX19" s="382"/>
      <c r="BY19" s="382"/>
      <c r="BZ19" s="382"/>
      <c r="CA19" s="382"/>
      <c r="CB19" s="382"/>
      <c r="CC19" s="382"/>
      <c r="CD19" s="382"/>
      <c r="CE19" s="382"/>
      <c r="CF19" s="382"/>
      <c r="CG19" s="382"/>
      <c r="CH19" s="382"/>
      <c r="CI19" s="382"/>
      <c r="CJ19" s="382"/>
      <c r="CK19" s="382"/>
      <c r="CL19" s="382"/>
      <c r="CM19" s="382"/>
      <c r="CN19" s="382"/>
      <c r="CO19" s="382"/>
      <c r="CP19" s="382"/>
      <c r="CQ19" s="382"/>
      <c r="CR19" s="382"/>
      <c r="CS19" s="382"/>
      <c r="CT19" s="382"/>
      <c r="CU19" s="382"/>
      <c r="CV19" s="382"/>
      <c r="CW19" s="382"/>
      <c r="CX19" s="382"/>
      <c r="CY19" s="382"/>
      <c r="CZ19" s="382"/>
      <c r="DA19" s="382"/>
      <c r="DB19" s="382"/>
      <c r="DC19" s="382"/>
      <c r="DD19" s="382"/>
      <c r="DE19" s="382"/>
      <c r="DF19" s="382"/>
      <c r="DG19" s="382"/>
      <c r="DH19" s="382"/>
      <c r="DI19" s="382"/>
      <c r="DJ19" s="382"/>
      <c r="DK19" s="382"/>
      <c r="DL19" s="382"/>
      <c r="DM19" s="382"/>
      <c r="DN19" s="382"/>
      <c r="DO19" s="382"/>
      <c r="DP19" s="382"/>
      <c r="DQ19" s="382"/>
      <c r="DR19" s="382"/>
      <c r="DS19" s="382"/>
      <c r="DT19" s="382"/>
      <c r="DU19" s="382"/>
      <c r="DV19" s="382"/>
      <c r="DW19" s="382"/>
      <c r="DX19" s="382"/>
      <c r="DY19" s="382"/>
      <c r="DZ19" s="382"/>
      <c r="EA19" s="382"/>
      <c r="EB19" s="382"/>
      <c r="EC19" s="382"/>
      <c r="ED19" s="382"/>
      <c r="EE19" s="382"/>
      <c r="EF19" s="382"/>
      <c r="EG19" s="382"/>
      <c r="EH19" s="382"/>
      <c r="EI19" s="382"/>
      <c r="EJ19" s="382"/>
      <c r="EK19" s="382"/>
      <c r="EL19" s="382"/>
      <c r="EM19" s="382"/>
      <c r="EN19" s="382"/>
      <c r="EO19" s="382"/>
      <c r="EP19" s="382"/>
      <c r="EQ19" s="382"/>
      <c r="ER19" s="382"/>
      <c r="ES19" s="382"/>
      <c r="ET19" s="382"/>
      <c r="EU19" s="382"/>
      <c r="EV19" s="382"/>
      <c r="EW19" s="382"/>
      <c r="EX19" s="382"/>
      <c r="EY19" s="382"/>
      <c r="EZ19" s="382"/>
      <c r="FA19" s="382"/>
      <c r="FB19" s="382"/>
      <c r="FC19" s="382"/>
      <c r="FD19" s="382"/>
      <c r="FE19" s="382"/>
      <c r="FF19" s="382"/>
      <c r="FG19" s="382"/>
      <c r="FH19" s="382"/>
      <c r="FI19" s="382"/>
      <c r="FJ19" s="382"/>
      <c r="FK19" s="382"/>
      <c r="FL19" s="382"/>
      <c r="FM19" s="382"/>
      <c r="FN19" s="382"/>
      <c r="FO19" s="382"/>
      <c r="FP19" s="382"/>
      <c r="FQ19" s="382"/>
      <c r="FR19" s="382"/>
      <c r="FS19" s="382"/>
      <c r="FT19" s="382"/>
      <c r="FU19" s="382"/>
      <c r="FV19" s="382"/>
      <c r="FW19" s="382"/>
      <c r="FX19" s="382"/>
      <c r="FY19" s="382"/>
      <c r="FZ19" s="382"/>
      <c r="GA19" s="382"/>
      <c r="GB19" s="382"/>
      <c r="GC19" s="382"/>
      <c r="GD19" s="382"/>
      <c r="GE19" s="382"/>
      <c r="GF19" s="382"/>
      <c r="GG19" s="382"/>
      <c r="GH19" s="382"/>
      <c r="GI19" s="382"/>
      <c r="GJ19" s="382"/>
      <c r="GK19" s="382"/>
      <c r="GL19" s="382"/>
      <c r="GM19" s="382"/>
      <c r="GN19" s="382"/>
      <c r="GO19" s="382"/>
      <c r="GP19" s="382"/>
      <c r="GQ19" s="382"/>
      <c r="GR19" s="382"/>
      <c r="GS19" s="382"/>
      <c r="GT19" s="382"/>
      <c r="GU19" s="382"/>
      <c r="GV19" s="382"/>
      <c r="GW19" s="382"/>
      <c r="GX19" s="382"/>
      <c r="GY19" s="382"/>
      <c r="GZ19" s="382"/>
      <c r="HA19" s="382"/>
      <c r="HB19" s="382"/>
      <c r="HC19" s="382"/>
      <c r="HD19" s="382"/>
      <c r="HE19" s="382"/>
      <c r="HF19" s="382"/>
      <c r="HG19" s="382"/>
      <c r="HH19" s="382"/>
      <c r="HI19" s="382"/>
      <c r="HJ19" s="382"/>
      <c r="HK19" s="382"/>
      <c r="HL19" s="382"/>
      <c r="HM19" s="382"/>
      <c r="HN19" s="382"/>
    </row>
    <row r="20" spans="1:222" s="384" customFormat="1" ht="343.5" customHeight="1" x14ac:dyDescent="0.25">
      <c r="A20" s="385">
        <f t="shared" si="3"/>
        <v>17</v>
      </c>
      <c r="B20" s="351" t="s">
        <v>647</v>
      </c>
      <c r="C20" s="351" t="s">
        <v>563</v>
      </c>
      <c r="D20" s="351" t="s">
        <v>532</v>
      </c>
      <c r="E20" s="351" t="s">
        <v>564</v>
      </c>
      <c r="F20" s="351" t="s">
        <v>457</v>
      </c>
      <c r="G20" s="351" t="s">
        <v>2</v>
      </c>
      <c r="H20" s="362" t="s">
        <v>350</v>
      </c>
      <c r="I20" s="351" t="s">
        <v>548</v>
      </c>
      <c r="J20" s="351" t="s">
        <v>510</v>
      </c>
      <c r="K20" s="357" t="s">
        <v>511</v>
      </c>
      <c r="L20" s="351" t="s">
        <v>584</v>
      </c>
      <c r="M20" s="310" t="s">
        <v>561</v>
      </c>
      <c r="N20" s="357" t="s">
        <v>496</v>
      </c>
      <c r="O20" s="351" t="s">
        <v>536</v>
      </c>
      <c r="P20" s="351" t="s">
        <v>538</v>
      </c>
      <c r="Q20" s="353" t="s">
        <v>558</v>
      </c>
      <c r="R20" s="353" t="s">
        <v>558</v>
      </c>
      <c r="S20" s="359">
        <v>871603197</v>
      </c>
      <c r="T20" s="354">
        <f>+'Plan Financiero 2023'!F19</f>
        <v>362781275</v>
      </c>
      <c r="U20" s="354">
        <f>'Plan Financiero 2023'!H19</f>
        <v>508821922</v>
      </c>
      <c r="V20" s="382" t="b">
        <f t="shared" si="0"/>
        <v>1</v>
      </c>
      <c r="W20" s="382" t="b">
        <f t="shared" si="1"/>
        <v>1</v>
      </c>
      <c r="X20" s="382" t="b">
        <f t="shared" si="2"/>
        <v>1</v>
      </c>
      <c r="Y20" s="382">
        <v>871603197</v>
      </c>
      <c r="Z20" s="382">
        <v>362781275</v>
      </c>
      <c r="AA20" s="382">
        <v>508821922</v>
      </c>
      <c r="AB20" s="382">
        <v>508821922</v>
      </c>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2"/>
      <c r="BK20" s="382"/>
      <c r="BL20" s="382"/>
      <c r="BM20" s="382"/>
      <c r="BN20" s="382"/>
      <c r="BO20" s="382"/>
      <c r="BP20" s="382"/>
      <c r="BQ20" s="382"/>
      <c r="BR20" s="382"/>
      <c r="BS20" s="382"/>
      <c r="BT20" s="382"/>
      <c r="BU20" s="382"/>
      <c r="BV20" s="382"/>
      <c r="BW20" s="382"/>
      <c r="BX20" s="382"/>
      <c r="BY20" s="382"/>
      <c r="BZ20" s="382"/>
      <c r="CA20" s="382"/>
      <c r="CB20" s="382"/>
      <c r="CC20" s="382"/>
      <c r="CD20" s="382"/>
      <c r="CE20" s="382"/>
      <c r="CF20" s="382"/>
      <c r="CG20" s="382"/>
      <c r="CH20" s="382"/>
      <c r="CI20" s="382"/>
      <c r="CJ20" s="382"/>
      <c r="CK20" s="382"/>
      <c r="CL20" s="382"/>
      <c r="CM20" s="382"/>
      <c r="CN20" s="382"/>
      <c r="CO20" s="382"/>
      <c r="CP20" s="382"/>
      <c r="CQ20" s="382"/>
      <c r="CR20" s="382"/>
      <c r="CS20" s="382"/>
      <c r="CT20" s="382"/>
      <c r="CU20" s="382"/>
      <c r="CV20" s="382"/>
      <c r="CW20" s="382"/>
      <c r="CX20" s="382"/>
      <c r="CY20" s="382"/>
      <c r="CZ20" s="382"/>
      <c r="DA20" s="382"/>
      <c r="DB20" s="382"/>
      <c r="DC20" s="382"/>
      <c r="DD20" s="382"/>
      <c r="DE20" s="382"/>
      <c r="DF20" s="382"/>
      <c r="DG20" s="382"/>
      <c r="DH20" s="382"/>
      <c r="DI20" s="382"/>
      <c r="DJ20" s="382"/>
      <c r="DK20" s="382"/>
      <c r="DL20" s="382"/>
      <c r="DM20" s="382"/>
      <c r="DN20" s="382"/>
      <c r="DO20" s="382"/>
      <c r="DP20" s="382"/>
      <c r="DQ20" s="382"/>
      <c r="DR20" s="382"/>
      <c r="DS20" s="382"/>
      <c r="DT20" s="382"/>
      <c r="DU20" s="382"/>
      <c r="DV20" s="382"/>
      <c r="DW20" s="382"/>
      <c r="DX20" s="382"/>
      <c r="DY20" s="382"/>
      <c r="DZ20" s="382"/>
      <c r="EA20" s="382"/>
      <c r="EB20" s="382"/>
      <c r="EC20" s="382"/>
      <c r="ED20" s="382"/>
      <c r="EE20" s="382"/>
      <c r="EF20" s="382"/>
      <c r="EG20" s="382"/>
      <c r="EH20" s="382"/>
      <c r="EI20" s="382"/>
      <c r="EJ20" s="382"/>
      <c r="EK20" s="382"/>
      <c r="EL20" s="382"/>
      <c r="EM20" s="382"/>
      <c r="EN20" s="382"/>
      <c r="EO20" s="382"/>
      <c r="EP20" s="382"/>
      <c r="EQ20" s="382"/>
      <c r="ER20" s="382"/>
      <c r="ES20" s="382"/>
      <c r="ET20" s="382"/>
      <c r="EU20" s="382"/>
      <c r="EV20" s="382"/>
      <c r="EW20" s="382"/>
      <c r="EX20" s="382"/>
      <c r="EY20" s="382"/>
      <c r="EZ20" s="382"/>
      <c r="FA20" s="382"/>
      <c r="FB20" s="382"/>
      <c r="FC20" s="382"/>
      <c r="FD20" s="382"/>
      <c r="FE20" s="382"/>
      <c r="FF20" s="382"/>
      <c r="FG20" s="382"/>
      <c r="FH20" s="382"/>
      <c r="FI20" s="382"/>
      <c r="FJ20" s="382"/>
      <c r="FK20" s="382"/>
      <c r="FL20" s="382"/>
      <c r="FM20" s="382"/>
      <c r="FN20" s="382"/>
      <c r="FO20" s="382"/>
      <c r="FP20" s="382"/>
      <c r="FQ20" s="382"/>
      <c r="FR20" s="382"/>
      <c r="FS20" s="382"/>
      <c r="FT20" s="382"/>
      <c r="FU20" s="382"/>
      <c r="FV20" s="382"/>
      <c r="FW20" s="382"/>
      <c r="FX20" s="382"/>
      <c r="FY20" s="382"/>
      <c r="FZ20" s="382"/>
      <c r="GA20" s="382"/>
      <c r="GB20" s="382"/>
      <c r="GC20" s="382"/>
      <c r="GD20" s="382"/>
      <c r="GE20" s="382"/>
      <c r="GF20" s="382"/>
      <c r="GG20" s="382"/>
      <c r="GH20" s="382"/>
      <c r="GI20" s="382"/>
      <c r="GJ20" s="382"/>
      <c r="GK20" s="382"/>
      <c r="GL20" s="382"/>
      <c r="GM20" s="382"/>
      <c r="GN20" s="382"/>
      <c r="GO20" s="382"/>
      <c r="GP20" s="382"/>
      <c r="GQ20" s="382"/>
      <c r="GR20" s="382"/>
      <c r="GS20" s="382"/>
      <c r="GT20" s="382"/>
      <c r="GU20" s="382"/>
      <c r="GV20" s="382"/>
      <c r="GW20" s="382"/>
      <c r="GX20" s="382"/>
      <c r="GY20" s="382"/>
      <c r="GZ20" s="382"/>
      <c r="HA20" s="382"/>
      <c r="HB20" s="382"/>
      <c r="HC20" s="382"/>
      <c r="HD20" s="382"/>
      <c r="HE20" s="382"/>
      <c r="HF20" s="382"/>
      <c r="HG20" s="382"/>
      <c r="HH20" s="382"/>
      <c r="HI20" s="382"/>
      <c r="HJ20" s="382"/>
      <c r="HK20" s="382"/>
      <c r="HL20" s="382"/>
      <c r="HM20" s="382"/>
      <c r="HN20" s="382"/>
    </row>
    <row r="21" spans="1:222" s="384" customFormat="1" ht="223.5" customHeight="1" x14ac:dyDescent="0.25">
      <c r="A21" s="385">
        <f t="shared" si="3"/>
        <v>18</v>
      </c>
      <c r="B21" s="351" t="s">
        <v>577</v>
      </c>
      <c r="C21" s="351" t="s">
        <v>501</v>
      </c>
      <c r="D21" s="351" t="s">
        <v>502</v>
      </c>
      <c r="E21" s="358" t="s">
        <v>505</v>
      </c>
      <c r="F21" s="351" t="s">
        <v>457</v>
      </c>
      <c r="G21" s="351" t="s">
        <v>2</v>
      </c>
      <c r="H21" s="362" t="s">
        <v>350</v>
      </c>
      <c r="I21" s="351" t="s">
        <v>552</v>
      </c>
      <c r="J21" s="351" t="s">
        <v>264</v>
      </c>
      <c r="K21" s="357" t="s">
        <v>329</v>
      </c>
      <c r="L21" s="376" t="s">
        <v>588</v>
      </c>
      <c r="M21" s="310" t="s">
        <v>497</v>
      </c>
      <c r="N21" s="310" t="s">
        <v>498</v>
      </c>
      <c r="O21" s="351" t="s">
        <v>539</v>
      </c>
      <c r="P21" s="351" t="s">
        <v>540</v>
      </c>
      <c r="Q21" s="353" t="s">
        <v>559</v>
      </c>
      <c r="R21" s="353" t="s">
        <v>626</v>
      </c>
      <c r="S21" s="359">
        <v>3247294947</v>
      </c>
      <c r="T21" s="354">
        <f>+'Plan Financiero 2023'!F20</f>
        <v>906792614</v>
      </c>
      <c r="U21" s="354">
        <f>'Plan Financiero 2023'!H20</f>
        <v>2340502333</v>
      </c>
      <c r="V21" s="382" t="b">
        <f t="shared" si="0"/>
        <v>1</v>
      </c>
      <c r="W21" s="382" t="b">
        <f t="shared" si="1"/>
        <v>1</v>
      </c>
      <c r="X21" s="382" t="b">
        <f t="shared" si="2"/>
        <v>1</v>
      </c>
      <c r="Y21" s="382">
        <v>3247294947</v>
      </c>
      <c r="Z21" s="382">
        <v>906792614</v>
      </c>
      <c r="AA21" s="382">
        <v>2340502333</v>
      </c>
      <c r="AB21" s="382">
        <v>2340502333</v>
      </c>
      <c r="AC21" s="382"/>
      <c r="AD21" s="382"/>
      <c r="AE21" s="382"/>
      <c r="AF21" s="382"/>
      <c r="AG21" s="382"/>
      <c r="AH21" s="382"/>
      <c r="AI21" s="382"/>
      <c r="AJ21" s="382"/>
      <c r="AK21" s="382"/>
      <c r="AL21" s="382"/>
      <c r="AM21" s="382"/>
      <c r="AN21" s="382"/>
      <c r="AO21" s="382"/>
      <c r="AP21" s="382"/>
      <c r="AQ21" s="382"/>
      <c r="AR21" s="382"/>
      <c r="AS21" s="382"/>
      <c r="AT21" s="382"/>
      <c r="AU21" s="382"/>
      <c r="AV21" s="382"/>
      <c r="AW21" s="382"/>
      <c r="AX21" s="382"/>
      <c r="AY21" s="382"/>
      <c r="AZ21" s="382"/>
      <c r="BA21" s="382"/>
      <c r="BB21" s="382"/>
      <c r="BC21" s="382"/>
      <c r="BD21" s="382"/>
      <c r="BE21" s="382"/>
      <c r="BF21" s="382"/>
      <c r="BG21" s="382"/>
      <c r="BH21" s="382"/>
      <c r="BI21" s="382"/>
      <c r="BJ21" s="382"/>
      <c r="BK21" s="382"/>
      <c r="BL21" s="382"/>
      <c r="BM21" s="382"/>
      <c r="BN21" s="382"/>
      <c r="BO21" s="382"/>
      <c r="BP21" s="382"/>
      <c r="BQ21" s="382"/>
      <c r="BR21" s="382"/>
      <c r="BS21" s="382"/>
      <c r="BT21" s="382"/>
      <c r="BU21" s="382"/>
      <c r="BV21" s="382"/>
      <c r="BW21" s="382"/>
      <c r="BX21" s="382"/>
      <c r="BY21" s="382"/>
      <c r="BZ21" s="382"/>
      <c r="CA21" s="382"/>
      <c r="CB21" s="382"/>
      <c r="CC21" s="382"/>
      <c r="CD21" s="382"/>
      <c r="CE21" s="382"/>
      <c r="CF21" s="382"/>
      <c r="CG21" s="382"/>
      <c r="CH21" s="382"/>
      <c r="CI21" s="382"/>
      <c r="CJ21" s="382"/>
      <c r="CK21" s="382"/>
      <c r="CL21" s="382"/>
      <c r="CM21" s="382"/>
      <c r="CN21" s="382"/>
      <c r="CO21" s="382"/>
      <c r="CP21" s="382"/>
      <c r="CQ21" s="382"/>
      <c r="CR21" s="382"/>
      <c r="CS21" s="382"/>
      <c r="CT21" s="382"/>
      <c r="CU21" s="382"/>
      <c r="CV21" s="382"/>
      <c r="CW21" s="382"/>
      <c r="CX21" s="382"/>
      <c r="CY21" s="382"/>
      <c r="CZ21" s="382"/>
      <c r="DA21" s="382"/>
      <c r="DB21" s="382"/>
      <c r="DC21" s="382"/>
      <c r="DD21" s="382"/>
      <c r="DE21" s="382"/>
      <c r="DF21" s="382"/>
      <c r="DG21" s="382"/>
      <c r="DH21" s="382"/>
      <c r="DI21" s="382"/>
      <c r="DJ21" s="382"/>
      <c r="DK21" s="382"/>
      <c r="DL21" s="382"/>
      <c r="DM21" s="382"/>
      <c r="DN21" s="382"/>
      <c r="DO21" s="382"/>
      <c r="DP21" s="382"/>
      <c r="DQ21" s="382"/>
      <c r="DR21" s="382"/>
      <c r="DS21" s="382"/>
      <c r="DT21" s="382"/>
      <c r="DU21" s="382"/>
      <c r="DV21" s="382"/>
      <c r="DW21" s="382"/>
      <c r="DX21" s="382"/>
      <c r="DY21" s="382"/>
      <c r="DZ21" s="382"/>
      <c r="EA21" s="382"/>
      <c r="EB21" s="382"/>
      <c r="EC21" s="382"/>
      <c r="ED21" s="382"/>
      <c r="EE21" s="382"/>
      <c r="EF21" s="382"/>
      <c r="EG21" s="382"/>
      <c r="EH21" s="382"/>
      <c r="EI21" s="382"/>
      <c r="EJ21" s="382"/>
      <c r="EK21" s="382"/>
      <c r="EL21" s="382"/>
      <c r="EM21" s="382"/>
      <c r="EN21" s="382"/>
      <c r="EO21" s="382"/>
      <c r="EP21" s="382"/>
      <c r="EQ21" s="382"/>
      <c r="ER21" s="382"/>
      <c r="ES21" s="382"/>
      <c r="ET21" s="382"/>
      <c r="EU21" s="382"/>
      <c r="EV21" s="382"/>
      <c r="EW21" s="382"/>
      <c r="EX21" s="382"/>
      <c r="EY21" s="382"/>
      <c r="EZ21" s="382"/>
      <c r="FA21" s="382"/>
      <c r="FB21" s="382"/>
      <c r="FC21" s="382"/>
      <c r="FD21" s="382"/>
      <c r="FE21" s="382"/>
      <c r="FF21" s="382"/>
      <c r="FG21" s="382"/>
      <c r="FH21" s="382"/>
      <c r="FI21" s="382"/>
      <c r="FJ21" s="382"/>
      <c r="FK21" s="382"/>
      <c r="FL21" s="382"/>
      <c r="FM21" s="382"/>
      <c r="FN21" s="382"/>
      <c r="FO21" s="382"/>
      <c r="FP21" s="382"/>
      <c r="FQ21" s="382"/>
      <c r="FR21" s="382"/>
      <c r="FS21" s="382"/>
      <c r="FT21" s="382"/>
      <c r="FU21" s="382"/>
      <c r="FV21" s="382"/>
      <c r="FW21" s="382"/>
      <c r="FX21" s="382"/>
      <c r="FY21" s="382"/>
      <c r="FZ21" s="382"/>
      <c r="GA21" s="382"/>
      <c r="GB21" s="382"/>
      <c r="GC21" s="382"/>
      <c r="GD21" s="382"/>
      <c r="GE21" s="382"/>
      <c r="GF21" s="382"/>
      <c r="GG21" s="382"/>
      <c r="GH21" s="382"/>
      <c r="GI21" s="382"/>
      <c r="GJ21" s="382"/>
      <c r="GK21" s="382"/>
      <c r="GL21" s="382"/>
      <c r="GM21" s="382"/>
      <c r="GN21" s="382"/>
      <c r="GO21" s="382"/>
      <c r="GP21" s="382"/>
      <c r="GQ21" s="382"/>
      <c r="GR21" s="382"/>
      <c r="GS21" s="382"/>
      <c r="GT21" s="382"/>
      <c r="GU21" s="382"/>
      <c r="GV21" s="382"/>
      <c r="GW21" s="382"/>
      <c r="GX21" s="382"/>
      <c r="GY21" s="382"/>
      <c r="GZ21" s="382"/>
      <c r="HA21" s="382"/>
      <c r="HB21" s="382"/>
      <c r="HC21" s="382"/>
      <c r="HD21" s="382"/>
      <c r="HE21" s="382"/>
      <c r="HF21" s="382"/>
      <c r="HG21" s="382"/>
      <c r="HH21" s="382"/>
      <c r="HI21" s="382"/>
      <c r="HJ21" s="382"/>
      <c r="HK21" s="382"/>
      <c r="HL21" s="382"/>
      <c r="HM21" s="382"/>
      <c r="HN21" s="382"/>
    </row>
    <row r="22" spans="1:222" s="384" customFormat="1" ht="212.25" customHeight="1" x14ac:dyDescent="0.25">
      <c r="A22" s="366">
        <v>19</v>
      </c>
      <c r="B22" s="400" t="s">
        <v>648</v>
      </c>
      <c r="C22" s="400" t="s">
        <v>563</v>
      </c>
      <c r="D22" s="400" t="s">
        <v>532</v>
      </c>
      <c r="E22" s="400" t="s">
        <v>564</v>
      </c>
      <c r="F22" s="400" t="s">
        <v>457</v>
      </c>
      <c r="G22" s="400" t="s">
        <v>3</v>
      </c>
      <c r="H22" s="402" t="s">
        <v>350</v>
      </c>
      <c r="I22" s="400" t="s">
        <v>550</v>
      </c>
      <c r="J22" s="401" t="s">
        <v>544</v>
      </c>
      <c r="K22" s="401" t="s">
        <v>326</v>
      </c>
      <c r="L22" s="400" t="s">
        <v>586</v>
      </c>
      <c r="M22" s="310" t="s">
        <v>643</v>
      </c>
      <c r="N22" s="310" t="s">
        <v>644</v>
      </c>
      <c r="O22" s="404" t="s">
        <v>645</v>
      </c>
      <c r="P22" s="403" t="s">
        <v>645</v>
      </c>
      <c r="Q22" s="404" t="s">
        <v>345</v>
      </c>
      <c r="R22" s="353" t="s">
        <v>640</v>
      </c>
      <c r="S22" s="354">
        <v>387900000</v>
      </c>
      <c r="T22" s="354">
        <f>+'Plan Financiero 2023'!F21</f>
        <v>1481550</v>
      </c>
      <c r="U22" s="354">
        <f>'Plan Financiero 2023'!H21</f>
        <v>386418450</v>
      </c>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382"/>
      <c r="AY22" s="382"/>
      <c r="AZ22" s="382"/>
      <c r="BA22" s="382"/>
      <c r="BB22" s="382"/>
      <c r="BC22" s="382"/>
      <c r="BD22" s="382"/>
      <c r="BE22" s="382"/>
      <c r="BF22" s="382"/>
      <c r="BG22" s="382"/>
      <c r="BH22" s="382"/>
      <c r="BI22" s="382"/>
      <c r="BJ22" s="382"/>
      <c r="BK22" s="382"/>
      <c r="BL22" s="382"/>
      <c r="BM22" s="382"/>
      <c r="BN22" s="382"/>
      <c r="BO22" s="382"/>
      <c r="BP22" s="382"/>
      <c r="BQ22" s="382"/>
      <c r="BR22" s="382"/>
      <c r="BS22" s="382"/>
      <c r="BT22" s="382"/>
      <c r="BU22" s="382"/>
      <c r="BV22" s="382"/>
      <c r="BW22" s="382"/>
      <c r="BX22" s="382"/>
      <c r="BY22" s="382"/>
      <c r="BZ22" s="382"/>
      <c r="CA22" s="382"/>
      <c r="CB22" s="382"/>
      <c r="CC22" s="382"/>
      <c r="CD22" s="382"/>
      <c r="CE22" s="382"/>
      <c r="CF22" s="382"/>
      <c r="CG22" s="382"/>
      <c r="CH22" s="382"/>
      <c r="CI22" s="382"/>
      <c r="CJ22" s="382"/>
      <c r="CK22" s="382"/>
      <c r="CL22" s="382"/>
      <c r="CM22" s="382"/>
      <c r="CN22" s="382"/>
      <c r="CO22" s="382"/>
      <c r="CP22" s="382"/>
      <c r="CQ22" s="382"/>
      <c r="CR22" s="382"/>
      <c r="CS22" s="382"/>
      <c r="CT22" s="382"/>
      <c r="CU22" s="382"/>
      <c r="CV22" s="382"/>
      <c r="CW22" s="382"/>
      <c r="CX22" s="382"/>
      <c r="CY22" s="382"/>
      <c r="CZ22" s="382"/>
      <c r="DA22" s="382"/>
      <c r="DB22" s="382"/>
      <c r="DC22" s="382"/>
      <c r="DD22" s="382"/>
      <c r="DE22" s="382"/>
      <c r="DF22" s="382"/>
      <c r="DG22" s="382"/>
      <c r="DH22" s="382"/>
      <c r="DI22" s="382"/>
      <c r="DJ22" s="382"/>
      <c r="DK22" s="382"/>
      <c r="DL22" s="382"/>
      <c r="DM22" s="382"/>
      <c r="DN22" s="382"/>
      <c r="DO22" s="382"/>
      <c r="DP22" s="382"/>
      <c r="DQ22" s="382"/>
      <c r="DR22" s="382"/>
      <c r="DS22" s="382"/>
      <c r="DT22" s="382"/>
      <c r="DU22" s="382"/>
      <c r="DV22" s="382"/>
      <c r="DW22" s="382"/>
      <c r="DX22" s="382"/>
      <c r="DY22" s="382"/>
      <c r="DZ22" s="382"/>
      <c r="EA22" s="382"/>
      <c r="EB22" s="382"/>
      <c r="EC22" s="382"/>
      <c r="ED22" s="382"/>
      <c r="EE22" s="382"/>
      <c r="EF22" s="382"/>
      <c r="EG22" s="382"/>
      <c r="EH22" s="382"/>
      <c r="EI22" s="382"/>
      <c r="EJ22" s="382"/>
      <c r="EK22" s="382"/>
      <c r="EL22" s="382"/>
      <c r="EM22" s="382"/>
      <c r="EN22" s="382"/>
      <c r="EO22" s="382"/>
      <c r="EP22" s="382"/>
      <c r="EQ22" s="382"/>
      <c r="ER22" s="382"/>
      <c r="ES22" s="382"/>
      <c r="ET22" s="382"/>
      <c r="EU22" s="382"/>
      <c r="EV22" s="382"/>
      <c r="EW22" s="382"/>
      <c r="EX22" s="382"/>
      <c r="EY22" s="382"/>
      <c r="EZ22" s="382"/>
      <c r="FA22" s="382"/>
      <c r="FB22" s="382"/>
      <c r="FC22" s="382"/>
      <c r="FD22" s="382"/>
      <c r="FE22" s="382"/>
      <c r="FF22" s="382"/>
      <c r="FG22" s="382"/>
      <c r="FH22" s="382"/>
      <c r="FI22" s="382"/>
      <c r="FJ22" s="382"/>
      <c r="FK22" s="382"/>
      <c r="FL22" s="382"/>
      <c r="FM22" s="382"/>
      <c r="FN22" s="382"/>
      <c r="FO22" s="382"/>
      <c r="FP22" s="382"/>
      <c r="FQ22" s="382"/>
      <c r="FR22" s="382"/>
      <c r="FS22" s="382"/>
      <c r="FT22" s="382"/>
      <c r="FU22" s="382"/>
      <c r="FV22" s="382"/>
      <c r="FW22" s="382"/>
      <c r="FX22" s="382"/>
      <c r="FY22" s="382"/>
      <c r="FZ22" s="382"/>
      <c r="GA22" s="382"/>
      <c r="GB22" s="382"/>
      <c r="GC22" s="382"/>
      <c r="GD22" s="382"/>
      <c r="GE22" s="382"/>
      <c r="GF22" s="382"/>
      <c r="GG22" s="382"/>
      <c r="GH22" s="382"/>
      <c r="GI22" s="382"/>
      <c r="GJ22" s="382"/>
      <c r="GK22" s="382"/>
      <c r="GL22" s="382"/>
      <c r="GM22" s="382"/>
      <c r="GN22" s="382"/>
      <c r="GO22" s="382"/>
      <c r="GP22" s="382"/>
      <c r="GQ22" s="382"/>
      <c r="GR22" s="382"/>
      <c r="GS22" s="382"/>
      <c r="GT22" s="382"/>
      <c r="GU22" s="382"/>
      <c r="GV22" s="382"/>
      <c r="GW22" s="382"/>
      <c r="GX22" s="382"/>
      <c r="GY22" s="382"/>
      <c r="GZ22" s="382"/>
      <c r="HA22" s="382"/>
      <c r="HB22" s="382"/>
      <c r="HC22" s="382"/>
      <c r="HD22" s="382"/>
      <c r="HE22" s="382"/>
      <c r="HF22" s="382"/>
      <c r="HG22" s="382"/>
      <c r="HH22" s="382"/>
      <c r="HI22" s="382"/>
      <c r="HJ22" s="382"/>
      <c r="HK22" s="382"/>
      <c r="HL22" s="382"/>
      <c r="HM22" s="382"/>
      <c r="HN22" s="382"/>
    </row>
    <row r="23" spans="1:222" s="384" customFormat="1" ht="48.75" customHeight="1" x14ac:dyDescent="0.25">
      <c r="A23" s="385"/>
      <c r="B23" s="407" t="s">
        <v>596</v>
      </c>
      <c r="C23" s="407"/>
      <c r="D23" s="407"/>
      <c r="E23" s="407"/>
      <c r="F23" s="343"/>
      <c r="G23" s="343"/>
      <c r="H23" s="343"/>
      <c r="I23" s="343"/>
      <c r="J23" s="343"/>
      <c r="K23" s="343"/>
      <c r="L23" s="343"/>
      <c r="M23" s="397"/>
      <c r="N23" s="397"/>
      <c r="O23" s="397"/>
      <c r="P23" s="397"/>
      <c r="Q23" s="398" t="s">
        <v>43</v>
      </c>
      <c r="R23" s="398"/>
      <c r="S23" s="342"/>
      <c r="T23" s="342"/>
      <c r="U23" s="34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2"/>
      <c r="AZ23" s="382"/>
      <c r="BA23" s="382"/>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382"/>
      <c r="BZ23" s="382"/>
      <c r="CA23" s="382"/>
      <c r="CB23" s="382"/>
      <c r="CC23" s="382"/>
      <c r="CD23" s="382"/>
      <c r="CE23" s="382"/>
      <c r="CF23" s="382"/>
      <c r="CG23" s="382"/>
      <c r="CH23" s="382"/>
      <c r="CI23" s="382"/>
      <c r="CJ23" s="382"/>
      <c r="CK23" s="382"/>
      <c r="CL23" s="382"/>
      <c r="CM23" s="382"/>
      <c r="CN23" s="382"/>
      <c r="CO23" s="382"/>
      <c r="CP23" s="382"/>
      <c r="CQ23" s="382"/>
      <c r="CR23" s="382"/>
      <c r="CS23" s="382"/>
      <c r="CT23" s="382"/>
      <c r="CU23" s="382"/>
      <c r="CV23" s="382"/>
      <c r="CW23" s="382"/>
      <c r="CX23" s="382"/>
      <c r="CY23" s="382"/>
      <c r="CZ23" s="382"/>
      <c r="DA23" s="382"/>
      <c r="DB23" s="382"/>
      <c r="DC23" s="382"/>
      <c r="DD23" s="382"/>
      <c r="DE23" s="382"/>
      <c r="DF23" s="382"/>
      <c r="DG23" s="382"/>
      <c r="DH23" s="382"/>
      <c r="DI23" s="382"/>
      <c r="DJ23" s="382"/>
      <c r="DK23" s="382"/>
      <c r="DL23" s="382"/>
      <c r="DM23" s="382"/>
      <c r="DN23" s="382"/>
      <c r="DO23" s="382"/>
      <c r="DP23" s="382"/>
      <c r="DQ23" s="382"/>
      <c r="DR23" s="382"/>
      <c r="DS23" s="382"/>
      <c r="DT23" s="382"/>
      <c r="DU23" s="382"/>
      <c r="DV23" s="382"/>
      <c r="DW23" s="382"/>
      <c r="DX23" s="382"/>
      <c r="DY23" s="382"/>
      <c r="DZ23" s="382"/>
      <c r="EA23" s="382"/>
      <c r="EB23" s="382"/>
      <c r="EC23" s="382"/>
      <c r="ED23" s="382"/>
      <c r="EE23" s="382"/>
      <c r="EF23" s="382"/>
      <c r="EG23" s="382"/>
      <c r="EH23" s="382"/>
      <c r="EI23" s="382"/>
      <c r="EJ23" s="382"/>
      <c r="EK23" s="382"/>
      <c r="EL23" s="382"/>
      <c r="EM23" s="382"/>
      <c r="EN23" s="382"/>
      <c r="EO23" s="382"/>
      <c r="EP23" s="382"/>
      <c r="EQ23" s="382"/>
      <c r="ER23" s="382"/>
      <c r="ES23" s="382"/>
      <c r="ET23" s="382"/>
      <c r="EU23" s="382"/>
      <c r="EV23" s="382"/>
      <c r="EW23" s="382"/>
      <c r="EX23" s="382"/>
      <c r="EY23" s="382"/>
      <c r="EZ23" s="382"/>
      <c r="FA23" s="382"/>
      <c r="FB23" s="382"/>
      <c r="FC23" s="382"/>
      <c r="FD23" s="382"/>
      <c r="FE23" s="382"/>
      <c r="FF23" s="382"/>
      <c r="FG23" s="382"/>
      <c r="FH23" s="382"/>
      <c r="FI23" s="382"/>
      <c r="FJ23" s="382"/>
      <c r="FK23" s="382"/>
      <c r="FL23" s="382"/>
      <c r="FM23" s="382"/>
      <c r="FN23" s="382"/>
      <c r="FO23" s="382"/>
      <c r="FP23" s="382"/>
      <c r="FQ23" s="382"/>
      <c r="FR23" s="382"/>
      <c r="FS23" s="382"/>
      <c r="FT23" s="382"/>
      <c r="FU23" s="382"/>
      <c r="FV23" s="382"/>
      <c r="FW23" s="382"/>
      <c r="FX23" s="382"/>
      <c r="FY23" s="382"/>
      <c r="FZ23" s="382"/>
      <c r="GA23" s="382"/>
      <c r="GB23" s="382"/>
      <c r="GC23" s="382"/>
      <c r="GD23" s="382"/>
      <c r="GE23" s="382"/>
      <c r="GF23" s="382"/>
      <c r="GG23" s="382"/>
      <c r="GH23" s="382"/>
      <c r="GI23" s="382"/>
      <c r="GJ23" s="382"/>
      <c r="GK23" s="382"/>
      <c r="GL23" s="382"/>
      <c r="GM23" s="382"/>
      <c r="GN23" s="382"/>
      <c r="GO23" s="382"/>
      <c r="GP23" s="382"/>
      <c r="GQ23" s="382"/>
      <c r="GR23" s="382"/>
      <c r="GS23" s="382"/>
      <c r="GT23" s="382"/>
      <c r="GU23" s="382"/>
      <c r="GV23" s="382"/>
      <c r="GW23" s="382"/>
      <c r="GX23" s="382"/>
      <c r="GY23" s="382"/>
      <c r="GZ23" s="382"/>
      <c r="HA23" s="382"/>
      <c r="HB23" s="382"/>
      <c r="HC23" s="382"/>
      <c r="HD23" s="382"/>
      <c r="HE23" s="382"/>
      <c r="HF23" s="382"/>
      <c r="HG23" s="382"/>
      <c r="HH23" s="382"/>
      <c r="HI23" s="382"/>
      <c r="HJ23" s="382"/>
      <c r="HK23" s="382"/>
      <c r="HL23" s="382"/>
      <c r="HM23" s="382"/>
      <c r="HN23" s="382"/>
    </row>
    <row r="24" spans="1:222" s="364" customFormat="1" ht="15.75" x14ac:dyDescent="0.25">
      <c r="A24" s="366"/>
      <c r="B24" s="399" t="s">
        <v>649</v>
      </c>
      <c r="C24" s="388"/>
      <c r="D24" s="388"/>
      <c r="E24" s="340"/>
      <c r="F24" s="363"/>
      <c r="G24" s="363"/>
      <c r="H24" s="363"/>
      <c r="I24" s="363"/>
      <c r="J24" s="363"/>
      <c r="K24" s="363"/>
      <c r="L24" s="363"/>
      <c r="M24" s="367"/>
      <c r="N24" s="367"/>
      <c r="O24" s="367"/>
      <c r="P24" s="367"/>
      <c r="Q24" s="350" t="s">
        <v>43</v>
      </c>
      <c r="R24" s="350"/>
      <c r="S24" s="368"/>
      <c r="T24" s="368"/>
      <c r="U24" s="368"/>
      <c r="V24" s="382"/>
      <c r="W24" s="382"/>
      <c r="X24" s="382"/>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3"/>
      <c r="BB24" s="363"/>
      <c r="BC24" s="363"/>
      <c r="BD24" s="363"/>
      <c r="BE24" s="363"/>
      <c r="BF24" s="363"/>
      <c r="BG24" s="363"/>
      <c r="BH24" s="363"/>
      <c r="BI24" s="363"/>
      <c r="BJ24" s="363"/>
      <c r="BK24" s="363"/>
      <c r="BL24" s="363"/>
      <c r="BM24" s="363"/>
      <c r="BN24" s="363"/>
      <c r="BO24" s="363"/>
      <c r="BP24" s="363"/>
      <c r="BQ24" s="363"/>
      <c r="BR24" s="363"/>
      <c r="BS24" s="363"/>
      <c r="BT24" s="363"/>
      <c r="BU24" s="363"/>
      <c r="BV24" s="363"/>
      <c r="BW24" s="363"/>
      <c r="BX24" s="363"/>
      <c r="BY24" s="363"/>
      <c r="BZ24" s="363"/>
      <c r="CA24" s="363"/>
      <c r="CB24" s="363"/>
      <c r="CC24" s="363"/>
      <c r="CD24" s="363"/>
      <c r="CE24" s="363"/>
      <c r="CF24" s="363"/>
      <c r="CG24" s="363"/>
      <c r="CH24" s="363"/>
      <c r="CI24" s="363"/>
      <c r="CJ24" s="363"/>
      <c r="CK24" s="363"/>
      <c r="CL24" s="363"/>
      <c r="CM24" s="363"/>
      <c r="CN24" s="363"/>
      <c r="CO24" s="363"/>
      <c r="CP24" s="363"/>
      <c r="CQ24" s="363"/>
      <c r="CR24" s="363"/>
      <c r="CS24" s="363"/>
      <c r="CT24" s="363"/>
      <c r="CU24" s="363"/>
      <c r="CV24" s="363"/>
      <c r="CW24" s="363"/>
      <c r="CX24" s="363"/>
      <c r="CY24" s="363"/>
      <c r="CZ24" s="363"/>
      <c r="DA24" s="363"/>
      <c r="DB24" s="363"/>
      <c r="DC24" s="363"/>
      <c r="DD24" s="363"/>
      <c r="DE24" s="363"/>
      <c r="DF24" s="363"/>
      <c r="DG24" s="363"/>
      <c r="DH24" s="363"/>
      <c r="DI24" s="363"/>
      <c r="DJ24" s="363"/>
      <c r="DK24" s="363"/>
      <c r="DL24" s="363"/>
      <c r="DM24" s="363"/>
      <c r="DN24" s="363"/>
      <c r="DO24" s="363"/>
      <c r="DP24" s="363"/>
      <c r="DQ24" s="363"/>
      <c r="DR24" s="363"/>
      <c r="DS24" s="363"/>
      <c r="DT24" s="363"/>
      <c r="DU24" s="363"/>
      <c r="DV24" s="363"/>
      <c r="DW24" s="363"/>
      <c r="DX24" s="363"/>
      <c r="DY24" s="363"/>
      <c r="DZ24" s="363"/>
      <c r="EA24" s="363"/>
      <c r="EB24" s="363"/>
      <c r="EC24" s="363"/>
      <c r="ED24" s="363"/>
      <c r="EE24" s="363"/>
      <c r="EF24" s="363"/>
      <c r="EG24" s="363"/>
      <c r="EH24" s="363"/>
      <c r="EI24" s="363"/>
      <c r="EJ24" s="363"/>
      <c r="EK24" s="363"/>
      <c r="EL24" s="363"/>
      <c r="EM24" s="363"/>
      <c r="EN24" s="363"/>
      <c r="EO24" s="363"/>
      <c r="EP24" s="363"/>
      <c r="EQ24" s="363"/>
      <c r="ER24" s="363"/>
      <c r="ES24" s="363"/>
      <c r="ET24" s="363"/>
      <c r="EU24" s="363"/>
      <c r="EV24" s="363"/>
      <c r="EW24" s="363"/>
      <c r="EX24" s="363"/>
      <c r="EY24" s="363"/>
      <c r="EZ24" s="363"/>
      <c r="FA24" s="363"/>
      <c r="FB24" s="363"/>
      <c r="FC24" s="363"/>
      <c r="FD24" s="363"/>
      <c r="FE24" s="363"/>
      <c r="FF24" s="363"/>
      <c r="FG24" s="363"/>
      <c r="FH24" s="363"/>
      <c r="FI24" s="363"/>
      <c r="FJ24" s="363"/>
      <c r="FK24" s="363"/>
      <c r="FL24" s="363"/>
      <c r="FM24" s="363"/>
      <c r="FN24" s="363"/>
      <c r="FO24" s="363"/>
      <c r="FP24" s="363"/>
      <c r="FQ24" s="363"/>
      <c r="FR24" s="363"/>
      <c r="FS24" s="363"/>
      <c r="FT24" s="363"/>
      <c r="FU24" s="363"/>
      <c r="FV24" s="363"/>
      <c r="FW24" s="363"/>
      <c r="FX24" s="363"/>
      <c r="FY24" s="363"/>
      <c r="FZ24" s="363"/>
      <c r="GA24" s="363"/>
      <c r="GB24" s="363"/>
      <c r="GC24" s="363"/>
      <c r="GD24" s="363"/>
      <c r="GE24" s="363"/>
      <c r="GF24" s="363"/>
      <c r="GG24" s="363"/>
      <c r="GH24" s="363"/>
      <c r="GI24" s="363"/>
      <c r="GJ24" s="363"/>
      <c r="GK24" s="363"/>
      <c r="GL24" s="363"/>
      <c r="GM24" s="363"/>
      <c r="GN24" s="363"/>
      <c r="GO24" s="363"/>
      <c r="GP24" s="363"/>
      <c r="GQ24" s="363"/>
      <c r="GR24" s="363"/>
      <c r="GS24" s="363"/>
      <c r="GT24" s="363"/>
      <c r="GU24" s="363"/>
      <c r="GV24" s="363"/>
      <c r="GW24" s="363"/>
      <c r="GX24" s="363"/>
      <c r="GY24" s="363"/>
      <c r="GZ24" s="363"/>
      <c r="HA24" s="363"/>
      <c r="HB24" s="363"/>
      <c r="HC24" s="363"/>
      <c r="HD24" s="363"/>
      <c r="HE24" s="363"/>
      <c r="HF24" s="363"/>
      <c r="HG24" s="363"/>
      <c r="HH24" s="363"/>
      <c r="HI24" s="363"/>
      <c r="HJ24" s="363"/>
      <c r="HK24" s="363"/>
      <c r="HL24" s="363"/>
      <c r="HM24" s="363"/>
      <c r="HN24" s="363"/>
    </row>
    <row r="25" spans="1:222" s="364" customFormat="1" x14ac:dyDescent="0.25">
      <c r="A25" s="366"/>
      <c r="F25" s="363"/>
      <c r="G25" s="363"/>
      <c r="H25" s="363"/>
      <c r="I25" s="363"/>
      <c r="J25" s="363"/>
      <c r="K25" s="363"/>
      <c r="L25" s="363"/>
      <c r="M25" s="367"/>
      <c r="N25" s="367"/>
      <c r="O25" s="367"/>
      <c r="P25" s="367"/>
      <c r="Q25" s="350" t="s">
        <v>43</v>
      </c>
      <c r="R25" s="350"/>
      <c r="S25" s="368"/>
      <c r="T25" s="368"/>
      <c r="U25" s="368"/>
      <c r="V25" s="382"/>
      <c r="W25" s="382"/>
      <c r="X25" s="382"/>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3"/>
      <c r="BU25" s="363"/>
      <c r="BV25" s="363"/>
      <c r="BW25" s="363"/>
      <c r="BX25" s="363"/>
      <c r="BY25" s="363"/>
      <c r="BZ25" s="363"/>
      <c r="CA25" s="363"/>
      <c r="CB25" s="363"/>
      <c r="CC25" s="363"/>
      <c r="CD25" s="363"/>
      <c r="CE25" s="363"/>
      <c r="CF25" s="363"/>
      <c r="CG25" s="363"/>
      <c r="CH25" s="363"/>
      <c r="CI25" s="363"/>
      <c r="CJ25" s="363"/>
      <c r="CK25" s="363"/>
      <c r="CL25" s="363"/>
      <c r="CM25" s="363"/>
      <c r="CN25" s="363"/>
      <c r="CO25" s="363"/>
      <c r="CP25" s="363"/>
      <c r="CQ25" s="363"/>
      <c r="CR25" s="363"/>
      <c r="CS25" s="363"/>
      <c r="CT25" s="363"/>
      <c r="CU25" s="363"/>
      <c r="CV25" s="363"/>
      <c r="CW25" s="363"/>
      <c r="CX25" s="363"/>
      <c r="CY25" s="363"/>
      <c r="CZ25" s="363"/>
      <c r="DA25" s="363"/>
      <c r="DB25" s="363"/>
      <c r="DC25" s="363"/>
      <c r="DD25" s="363"/>
      <c r="DE25" s="363"/>
      <c r="DF25" s="363"/>
      <c r="DG25" s="363"/>
      <c r="DH25" s="363"/>
      <c r="DI25" s="363"/>
      <c r="DJ25" s="363"/>
      <c r="DK25" s="363"/>
      <c r="DL25" s="363"/>
      <c r="DM25" s="363"/>
      <c r="DN25" s="363"/>
      <c r="DO25" s="363"/>
      <c r="DP25" s="363"/>
      <c r="DQ25" s="363"/>
      <c r="DR25" s="363"/>
      <c r="DS25" s="363"/>
      <c r="DT25" s="363"/>
      <c r="DU25" s="363"/>
      <c r="DV25" s="363"/>
      <c r="DW25" s="363"/>
      <c r="DX25" s="363"/>
      <c r="DY25" s="363"/>
      <c r="DZ25" s="363"/>
      <c r="EA25" s="363"/>
      <c r="EB25" s="363"/>
      <c r="EC25" s="363"/>
      <c r="ED25" s="363"/>
      <c r="EE25" s="363"/>
      <c r="EF25" s="363"/>
      <c r="EG25" s="363"/>
      <c r="EH25" s="363"/>
      <c r="EI25" s="363"/>
      <c r="EJ25" s="363"/>
      <c r="EK25" s="363"/>
      <c r="EL25" s="363"/>
      <c r="EM25" s="363"/>
      <c r="EN25" s="363"/>
      <c r="EO25" s="363"/>
      <c r="EP25" s="363"/>
      <c r="EQ25" s="363"/>
      <c r="ER25" s="363"/>
      <c r="ES25" s="363"/>
      <c r="ET25" s="363"/>
      <c r="EU25" s="363"/>
      <c r="EV25" s="363"/>
      <c r="EW25" s="363"/>
      <c r="EX25" s="363"/>
      <c r="EY25" s="363"/>
      <c r="EZ25" s="363"/>
      <c r="FA25" s="363"/>
      <c r="FB25" s="363"/>
      <c r="FC25" s="363"/>
      <c r="FD25" s="363"/>
      <c r="FE25" s="363"/>
      <c r="FF25" s="363"/>
      <c r="FG25" s="363"/>
      <c r="FH25" s="363"/>
      <c r="FI25" s="363"/>
      <c r="FJ25" s="363"/>
      <c r="FK25" s="363"/>
      <c r="FL25" s="363"/>
      <c r="FM25" s="363"/>
      <c r="FN25" s="363"/>
      <c r="FO25" s="363"/>
      <c r="FP25" s="363"/>
      <c r="FQ25" s="363"/>
      <c r="FR25" s="363"/>
      <c r="FS25" s="363"/>
      <c r="FT25" s="363"/>
      <c r="FU25" s="363"/>
      <c r="FV25" s="363"/>
      <c r="FW25" s="363"/>
      <c r="FX25" s="363"/>
      <c r="FY25" s="363"/>
      <c r="FZ25" s="363"/>
      <c r="GA25" s="363"/>
      <c r="GB25" s="363"/>
      <c r="GC25" s="363"/>
      <c r="GD25" s="363"/>
      <c r="GE25" s="363"/>
      <c r="GF25" s="363"/>
      <c r="GG25" s="363"/>
      <c r="GH25" s="363"/>
      <c r="GI25" s="363"/>
      <c r="GJ25" s="363"/>
      <c r="GK25" s="363"/>
      <c r="GL25" s="363"/>
      <c r="GM25" s="363"/>
      <c r="GN25" s="363"/>
      <c r="GO25" s="363"/>
      <c r="GP25" s="363"/>
      <c r="GQ25" s="363"/>
      <c r="GR25" s="363"/>
      <c r="GS25" s="363"/>
      <c r="GT25" s="363"/>
      <c r="GU25" s="363"/>
      <c r="GV25" s="363"/>
      <c r="GW25" s="363"/>
      <c r="GX25" s="363"/>
      <c r="GY25" s="363"/>
      <c r="GZ25" s="363"/>
      <c r="HA25" s="363"/>
      <c r="HB25" s="363"/>
      <c r="HC25" s="363"/>
      <c r="HD25" s="363"/>
      <c r="HE25" s="363"/>
      <c r="HF25" s="363"/>
      <c r="HG25" s="363"/>
      <c r="HH25" s="363"/>
      <c r="HI25" s="363"/>
      <c r="HJ25" s="363"/>
      <c r="HK25" s="363"/>
      <c r="HL25" s="363"/>
      <c r="HM25" s="363"/>
      <c r="HN25" s="363"/>
    </row>
    <row r="26" spans="1:222" s="364" customFormat="1" x14ac:dyDescent="0.25">
      <c r="A26" s="366"/>
      <c r="F26" s="363"/>
      <c r="G26" s="363"/>
      <c r="H26" s="363"/>
      <c r="I26" s="363"/>
      <c r="J26" s="363"/>
      <c r="K26" s="363"/>
      <c r="L26" s="363"/>
      <c r="M26" s="367" t="s">
        <v>43</v>
      </c>
      <c r="N26" s="367"/>
      <c r="O26" s="367"/>
      <c r="P26" s="367"/>
      <c r="Q26" s="350" t="s">
        <v>43</v>
      </c>
      <c r="R26" s="350"/>
      <c r="S26" s="368"/>
      <c r="T26" s="368"/>
      <c r="U26" s="368"/>
      <c r="V26" s="382"/>
      <c r="W26" s="382"/>
      <c r="X26" s="382"/>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363"/>
      <c r="AX26" s="363"/>
      <c r="AY26" s="363"/>
      <c r="AZ26" s="363"/>
      <c r="BA26" s="363"/>
      <c r="BB26" s="363"/>
      <c r="BC26" s="363"/>
      <c r="BD26" s="363"/>
      <c r="BE26" s="363"/>
      <c r="BF26" s="363"/>
      <c r="BG26" s="363"/>
      <c r="BH26" s="363"/>
      <c r="BI26" s="363"/>
      <c r="BJ26" s="363"/>
      <c r="BK26" s="363"/>
      <c r="BL26" s="363"/>
      <c r="BM26" s="363"/>
      <c r="BN26" s="363"/>
      <c r="BO26" s="363"/>
      <c r="BP26" s="363"/>
      <c r="BQ26" s="363"/>
      <c r="BR26" s="363"/>
      <c r="BS26" s="363"/>
      <c r="BT26" s="363"/>
      <c r="BU26" s="363"/>
      <c r="BV26" s="363"/>
      <c r="BW26" s="363"/>
      <c r="BX26" s="363"/>
      <c r="BY26" s="363"/>
      <c r="BZ26" s="363"/>
      <c r="CA26" s="363"/>
      <c r="CB26" s="363"/>
      <c r="CC26" s="363"/>
      <c r="CD26" s="363"/>
      <c r="CE26" s="363"/>
      <c r="CF26" s="363"/>
      <c r="CG26" s="363"/>
      <c r="CH26" s="363"/>
      <c r="CI26" s="363"/>
      <c r="CJ26" s="363"/>
      <c r="CK26" s="363"/>
      <c r="CL26" s="363"/>
      <c r="CM26" s="363"/>
      <c r="CN26" s="363"/>
      <c r="CO26" s="363"/>
      <c r="CP26" s="363"/>
      <c r="CQ26" s="363"/>
      <c r="CR26" s="363"/>
      <c r="CS26" s="363"/>
      <c r="CT26" s="363"/>
      <c r="CU26" s="363"/>
      <c r="CV26" s="363"/>
      <c r="CW26" s="363"/>
      <c r="CX26" s="363"/>
      <c r="CY26" s="363"/>
      <c r="CZ26" s="363"/>
      <c r="DA26" s="363"/>
      <c r="DB26" s="363"/>
      <c r="DC26" s="363"/>
      <c r="DD26" s="363"/>
      <c r="DE26" s="363"/>
      <c r="DF26" s="363"/>
      <c r="DG26" s="363"/>
      <c r="DH26" s="363"/>
      <c r="DI26" s="363"/>
      <c r="DJ26" s="363"/>
      <c r="DK26" s="363"/>
      <c r="DL26" s="363"/>
      <c r="DM26" s="363"/>
      <c r="DN26" s="363"/>
      <c r="DO26" s="363"/>
      <c r="DP26" s="363"/>
      <c r="DQ26" s="363"/>
      <c r="DR26" s="363"/>
      <c r="DS26" s="363"/>
      <c r="DT26" s="363"/>
      <c r="DU26" s="363"/>
      <c r="DV26" s="363"/>
      <c r="DW26" s="363"/>
      <c r="DX26" s="363"/>
      <c r="DY26" s="363"/>
      <c r="DZ26" s="363"/>
      <c r="EA26" s="363"/>
      <c r="EB26" s="363"/>
      <c r="EC26" s="363"/>
      <c r="ED26" s="363"/>
      <c r="EE26" s="363"/>
      <c r="EF26" s="363"/>
      <c r="EG26" s="363"/>
      <c r="EH26" s="363"/>
      <c r="EI26" s="363"/>
      <c r="EJ26" s="363"/>
      <c r="EK26" s="363"/>
      <c r="EL26" s="363"/>
      <c r="EM26" s="363"/>
      <c r="EN26" s="363"/>
      <c r="EO26" s="363"/>
      <c r="EP26" s="363"/>
      <c r="EQ26" s="363"/>
      <c r="ER26" s="363"/>
      <c r="ES26" s="363"/>
      <c r="ET26" s="363"/>
      <c r="EU26" s="363"/>
      <c r="EV26" s="363"/>
      <c r="EW26" s="363"/>
      <c r="EX26" s="363"/>
      <c r="EY26" s="363"/>
      <c r="EZ26" s="363"/>
      <c r="FA26" s="363"/>
      <c r="FB26" s="363"/>
      <c r="FC26" s="363"/>
      <c r="FD26" s="363"/>
      <c r="FE26" s="363"/>
      <c r="FF26" s="363"/>
      <c r="FG26" s="363"/>
      <c r="FH26" s="363"/>
      <c r="FI26" s="363"/>
      <c r="FJ26" s="363"/>
      <c r="FK26" s="363"/>
      <c r="FL26" s="363"/>
      <c r="FM26" s="363"/>
      <c r="FN26" s="363"/>
      <c r="FO26" s="363"/>
      <c r="FP26" s="363"/>
      <c r="FQ26" s="363"/>
      <c r="FR26" s="363"/>
      <c r="FS26" s="363"/>
      <c r="FT26" s="363"/>
      <c r="FU26" s="363"/>
      <c r="FV26" s="363"/>
      <c r="FW26" s="363"/>
      <c r="FX26" s="363"/>
      <c r="FY26" s="363"/>
      <c r="FZ26" s="363"/>
      <c r="GA26" s="363"/>
      <c r="GB26" s="363"/>
      <c r="GC26" s="363"/>
      <c r="GD26" s="363"/>
      <c r="GE26" s="363"/>
      <c r="GF26" s="363"/>
      <c r="GG26" s="363"/>
      <c r="GH26" s="363"/>
      <c r="GI26" s="363"/>
      <c r="GJ26" s="363"/>
      <c r="GK26" s="363"/>
      <c r="GL26" s="363"/>
      <c r="GM26" s="363"/>
      <c r="GN26" s="363"/>
      <c r="GO26" s="363"/>
      <c r="GP26" s="363"/>
      <c r="GQ26" s="363"/>
      <c r="GR26" s="363"/>
      <c r="GS26" s="363"/>
      <c r="GT26" s="363"/>
      <c r="GU26" s="363"/>
      <c r="GV26" s="363"/>
      <c r="GW26" s="363"/>
      <c r="GX26" s="363"/>
      <c r="GY26" s="363"/>
      <c r="GZ26" s="363"/>
      <c r="HA26" s="363"/>
      <c r="HB26" s="363"/>
      <c r="HC26" s="363"/>
      <c r="HD26" s="363"/>
      <c r="HE26" s="363"/>
      <c r="HF26" s="363"/>
      <c r="HG26" s="363"/>
      <c r="HH26" s="363"/>
      <c r="HI26" s="363"/>
      <c r="HJ26" s="363"/>
      <c r="HK26" s="363"/>
      <c r="HL26" s="363"/>
      <c r="HM26" s="363"/>
      <c r="HN26" s="363"/>
    </row>
    <row r="27" spans="1:222" s="364" customFormat="1" x14ac:dyDescent="0.25">
      <c r="A27" s="366"/>
      <c r="F27" s="363"/>
      <c r="G27" s="363"/>
      <c r="H27" s="363"/>
      <c r="I27" s="363"/>
      <c r="J27" s="363"/>
      <c r="K27" s="363"/>
      <c r="L27" s="363"/>
      <c r="M27" s="367"/>
      <c r="N27" s="367"/>
      <c r="O27" s="367"/>
      <c r="P27" s="367"/>
      <c r="Q27" s="350"/>
      <c r="R27" s="350"/>
      <c r="S27" s="368"/>
      <c r="T27" s="368"/>
      <c r="U27" s="368"/>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3"/>
      <c r="AR27" s="363"/>
      <c r="AS27" s="363"/>
      <c r="AT27" s="363"/>
      <c r="AU27" s="363"/>
      <c r="AV27" s="363"/>
      <c r="AW27" s="363"/>
      <c r="AX27" s="363"/>
      <c r="AY27" s="363"/>
      <c r="AZ27" s="363"/>
      <c r="BA27" s="363"/>
      <c r="BB27" s="363"/>
      <c r="BC27" s="363"/>
      <c r="BD27" s="363"/>
      <c r="BE27" s="363"/>
      <c r="BF27" s="363"/>
      <c r="BG27" s="363"/>
      <c r="BH27" s="363"/>
      <c r="BI27" s="363"/>
      <c r="BJ27" s="363"/>
      <c r="BK27" s="363"/>
      <c r="BL27" s="363"/>
      <c r="BM27" s="363"/>
      <c r="BN27" s="363"/>
      <c r="BO27" s="363"/>
      <c r="BP27" s="363"/>
      <c r="BQ27" s="363"/>
      <c r="BR27" s="363"/>
      <c r="BS27" s="363"/>
      <c r="BT27" s="363"/>
      <c r="BU27" s="363"/>
      <c r="BV27" s="363"/>
      <c r="BW27" s="363"/>
      <c r="BX27" s="363"/>
      <c r="BY27" s="363"/>
      <c r="BZ27" s="363"/>
      <c r="CA27" s="363"/>
      <c r="CB27" s="363"/>
      <c r="CC27" s="363"/>
      <c r="CD27" s="363"/>
      <c r="CE27" s="363"/>
      <c r="CF27" s="363"/>
      <c r="CG27" s="363"/>
      <c r="CH27" s="363"/>
      <c r="CI27" s="363"/>
      <c r="CJ27" s="363"/>
      <c r="CK27" s="363"/>
      <c r="CL27" s="363"/>
      <c r="CM27" s="363"/>
      <c r="CN27" s="363"/>
      <c r="CO27" s="363"/>
      <c r="CP27" s="363"/>
      <c r="CQ27" s="363"/>
      <c r="CR27" s="363"/>
      <c r="CS27" s="363"/>
      <c r="CT27" s="363"/>
      <c r="CU27" s="363"/>
      <c r="CV27" s="363"/>
      <c r="CW27" s="363"/>
      <c r="CX27" s="363"/>
      <c r="CY27" s="363"/>
      <c r="CZ27" s="363"/>
      <c r="DA27" s="363"/>
      <c r="DB27" s="363"/>
      <c r="DC27" s="363"/>
      <c r="DD27" s="363"/>
      <c r="DE27" s="363"/>
      <c r="DF27" s="363"/>
      <c r="DG27" s="363"/>
      <c r="DH27" s="363"/>
      <c r="DI27" s="363"/>
      <c r="DJ27" s="363"/>
      <c r="DK27" s="363"/>
      <c r="DL27" s="363"/>
      <c r="DM27" s="363"/>
      <c r="DN27" s="363"/>
      <c r="DO27" s="363"/>
      <c r="DP27" s="363"/>
      <c r="DQ27" s="363"/>
      <c r="DR27" s="363"/>
      <c r="DS27" s="363"/>
      <c r="DT27" s="363"/>
      <c r="DU27" s="363"/>
      <c r="DV27" s="363"/>
      <c r="DW27" s="363"/>
      <c r="DX27" s="363"/>
      <c r="DY27" s="363"/>
      <c r="DZ27" s="363"/>
      <c r="EA27" s="363"/>
      <c r="EB27" s="363"/>
      <c r="EC27" s="363"/>
      <c r="ED27" s="363"/>
      <c r="EE27" s="363"/>
      <c r="EF27" s="363"/>
      <c r="EG27" s="363"/>
      <c r="EH27" s="363"/>
      <c r="EI27" s="363"/>
      <c r="EJ27" s="363"/>
      <c r="EK27" s="363"/>
      <c r="EL27" s="363"/>
      <c r="EM27" s="363"/>
      <c r="EN27" s="363"/>
      <c r="EO27" s="363"/>
      <c r="EP27" s="363"/>
      <c r="EQ27" s="363"/>
      <c r="ER27" s="363"/>
      <c r="ES27" s="363"/>
      <c r="ET27" s="363"/>
      <c r="EU27" s="363"/>
      <c r="EV27" s="363"/>
      <c r="EW27" s="363"/>
      <c r="EX27" s="363"/>
      <c r="EY27" s="363"/>
      <c r="EZ27" s="363"/>
      <c r="FA27" s="363"/>
      <c r="FB27" s="363"/>
      <c r="FC27" s="363"/>
      <c r="FD27" s="363"/>
      <c r="FE27" s="363"/>
      <c r="FF27" s="363"/>
      <c r="FG27" s="363"/>
      <c r="FH27" s="363"/>
      <c r="FI27" s="363"/>
      <c r="FJ27" s="363"/>
      <c r="FK27" s="363"/>
      <c r="FL27" s="363"/>
      <c r="FM27" s="363"/>
      <c r="FN27" s="363"/>
      <c r="FO27" s="363"/>
      <c r="FP27" s="363"/>
      <c r="FQ27" s="363"/>
      <c r="FR27" s="363"/>
      <c r="FS27" s="363"/>
      <c r="FT27" s="363"/>
      <c r="FU27" s="363"/>
      <c r="FV27" s="363"/>
      <c r="FW27" s="363"/>
      <c r="FX27" s="363"/>
      <c r="FY27" s="363"/>
      <c r="FZ27" s="363"/>
      <c r="GA27" s="363"/>
      <c r="GB27" s="363"/>
      <c r="GC27" s="363"/>
      <c r="GD27" s="363"/>
      <c r="GE27" s="363"/>
      <c r="GF27" s="363"/>
      <c r="GG27" s="363"/>
      <c r="GH27" s="363"/>
      <c r="GI27" s="363"/>
      <c r="GJ27" s="363"/>
      <c r="GK27" s="363"/>
      <c r="GL27" s="363"/>
      <c r="GM27" s="363"/>
      <c r="GN27" s="363"/>
      <c r="GO27" s="363"/>
      <c r="GP27" s="363"/>
      <c r="GQ27" s="363"/>
      <c r="GR27" s="363"/>
      <c r="GS27" s="363"/>
      <c r="GT27" s="363"/>
      <c r="GU27" s="363"/>
      <c r="GV27" s="363"/>
      <c r="GW27" s="363"/>
      <c r="GX27" s="363"/>
      <c r="GY27" s="363"/>
      <c r="GZ27" s="363"/>
      <c r="HA27" s="363"/>
      <c r="HB27" s="363"/>
      <c r="HC27" s="363"/>
      <c r="HD27" s="363"/>
      <c r="HE27" s="363"/>
      <c r="HF27" s="363"/>
      <c r="HG27" s="363"/>
      <c r="HH27" s="363"/>
      <c r="HI27" s="363"/>
      <c r="HJ27" s="363"/>
      <c r="HK27" s="363"/>
      <c r="HL27" s="363"/>
      <c r="HM27" s="363"/>
      <c r="HN27" s="363"/>
    </row>
    <row r="28" spans="1:222" s="364" customFormat="1" x14ac:dyDescent="0.25">
      <c r="A28" s="366"/>
      <c r="F28" s="363"/>
      <c r="G28" s="363"/>
      <c r="H28" s="363"/>
      <c r="I28" s="363"/>
      <c r="J28" s="363"/>
      <c r="K28" s="363"/>
      <c r="L28" s="363"/>
      <c r="M28" s="367"/>
      <c r="N28" s="367"/>
      <c r="O28" s="367"/>
      <c r="P28" s="367"/>
      <c r="Q28" s="350"/>
      <c r="R28" s="350"/>
      <c r="S28" s="368"/>
      <c r="T28" s="368"/>
      <c r="U28" s="368"/>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c r="AT28" s="363"/>
      <c r="AU28" s="363"/>
      <c r="AV28" s="363"/>
      <c r="AW28" s="363"/>
      <c r="AX28" s="363"/>
      <c r="AY28" s="363"/>
      <c r="AZ28" s="363"/>
      <c r="BA28" s="363"/>
      <c r="BB28" s="363"/>
      <c r="BC28" s="363"/>
      <c r="BD28" s="363"/>
      <c r="BE28" s="363"/>
      <c r="BF28" s="363"/>
      <c r="BG28" s="363"/>
      <c r="BH28" s="363"/>
      <c r="BI28" s="363"/>
      <c r="BJ28" s="363"/>
      <c r="BK28" s="363"/>
      <c r="BL28" s="363"/>
      <c r="BM28" s="363"/>
      <c r="BN28" s="363"/>
      <c r="BO28" s="363"/>
      <c r="BP28" s="363"/>
      <c r="BQ28" s="363"/>
      <c r="BR28" s="363"/>
      <c r="BS28" s="363"/>
      <c r="BT28" s="363"/>
      <c r="BU28" s="363"/>
      <c r="BV28" s="363"/>
      <c r="BW28" s="363"/>
      <c r="BX28" s="363"/>
      <c r="BY28" s="363"/>
      <c r="BZ28" s="363"/>
      <c r="CA28" s="363"/>
      <c r="CB28" s="363"/>
      <c r="CC28" s="363"/>
      <c r="CD28" s="363"/>
      <c r="CE28" s="363"/>
      <c r="CF28" s="363"/>
      <c r="CG28" s="363"/>
      <c r="CH28" s="363"/>
      <c r="CI28" s="363"/>
      <c r="CJ28" s="363"/>
      <c r="CK28" s="363"/>
      <c r="CL28" s="363"/>
      <c r="CM28" s="363"/>
      <c r="CN28" s="363"/>
      <c r="CO28" s="363"/>
      <c r="CP28" s="363"/>
      <c r="CQ28" s="363"/>
      <c r="CR28" s="363"/>
      <c r="CS28" s="363"/>
      <c r="CT28" s="363"/>
      <c r="CU28" s="363"/>
      <c r="CV28" s="363"/>
      <c r="CW28" s="363"/>
      <c r="CX28" s="363"/>
      <c r="CY28" s="363"/>
      <c r="CZ28" s="363"/>
      <c r="DA28" s="363"/>
      <c r="DB28" s="363"/>
      <c r="DC28" s="363"/>
      <c r="DD28" s="363"/>
      <c r="DE28" s="363"/>
      <c r="DF28" s="363"/>
      <c r="DG28" s="363"/>
      <c r="DH28" s="363"/>
      <c r="DI28" s="363"/>
      <c r="DJ28" s="363"/>
      <c r="DK28" s="363"/>
      <c r="DL28" s="363"/>
      <c r="DM28" s="363"/>
      <c r="DN28" s="363"/>
      <c r="DO28" s="363"/>
      <c r="DP28" s="363"/>
      <c r="DQ28" s="363"/>
      <c r="DR28" s="363"/>
      <c r="DS28" s="363"/>
      <c r="DT28" s="363"/>
      <c r="DU28" s="363"/>
      <c r="DV28" s="363"/>
      <c r="DW28" s="363"/>
      <c r="DX28" s="363"/>
      <c r="DY28" s="363"/>
      <c r="DZ28" s="363"/>
      <c r="EA28" s="363"/>
      <c r="EB28" s="363"/>
      <c r="EC28" s="363"/>
      <c r="ED28" s="363"/>
      <c r="EE28" s="363"/>
      <c r="EF28" s="363"/>
      <c r="EG28" s="363"/>
      <c r="EH28" s="363"/>
      <c r="EI28" s="363"/>
      <c r="EJ28" s="363"/>
      <c r="EK28" s="363"/>
      <c r="EL28" s="363"/>
      <c r="EM28" s="363"/>
      <c r="EN28" s="363"/>
      <c r="EO28" s="363"/>
      <c r="EP28" s="363"/>
      <c r="EQ28" s="363"/>
      <c r="ER28" s="363"/>
      <c r="ES28" s="363"/>
      <c r="ET28" s="363"/>
      <c r="EU28" s="363"/>
      <c r="EV28" s="363"/>
      <c r="EW28" s="363"/>
      <c r="EX28" s="363"/>
      <c r="EY28" s="363"/>
      <c r="EZ28" s="363"/>
      <c r="FA28" s="363"/>
      <c r="FB28" s="363"/>
      <c r="FC28" s="363"/>
      <c r="FD28" s="363"/>
      <c r="FE28" s="363"/>
      <c r="FF28" s="363"/>
      <c r="FG28" s="363"/>
      <c r="FH28" s="363"/>
      <c r="FI28" s="363"/>
      <c r="FJ28" s="363"/>
      <c r="FK28" s="363"/>
      <c r="FL28" s="363"/>
      <c r="FM28" s="363"/>
      <c r="FN28" s="363"/>
      <c r="FO28" s="363"/>
      <c r="FP28" s="363"/>
      <c r="FQ28" s="363"/>
      <c r="FR28" s="363"/>
      <c r="FS28" s="363"/>
      <c r="FT28" s="363"/>
      <c r="FU28" s="363"/>
      <c r="FV28" s="363"/>
      <c r="FW28" s="363"/>
      <c r="FX28" s="363"/>
      <c r="FY28" s="363"/>
      <c r="FZ28" s="363"/>
      <c r="GA28" s="363"/>
      <c r="GB28" s="363"/>
      <c r="GC28" s="363"/>
      <c r="GD28" s="363"/>
      <c r="GE28" s="363"/>
      <c r="GF28" s="363"/>
      <c r="GG28" s="363"/>
      <c r="GH28" s="363"/>
      <c r="GI28" s="363"/>
      <c r="GJ28" s="363"/>
      <c r="GK28" s="363"/>
      <c r="GL28" s="363"/>
      <c r="GM28" s="363"/>
      <c r="GN28" s="363"/>
      <c r="GO28" s="363"/>
      <c r="GP28" s="363"/>
      <c r="GQ28" s="363"/>
      <c r="GR28" s="363"/>
      <c r="GS28" s="363"/>
      <c r="GT28" s="363"/>
      <c r="GU28" s="363"/>
      <c r="GV28" s="363"/>
      <c r="GW28" s="363"/>
      <c r="GX28" s="363"/>
      <c r="GY28" s="363"/>
      <c r="GZ28" s="363"/>
      <c r="HA28" s="363"/>
      <c r="HB28" s="363"/>
      <c r="HC28" s="363"/>
      <c r="HD28" s="363"/>
      <c r="HE28" s="363"/>
      <c r="HF28" s="363"/>
      <c r="HG28" s="363"/>
      <c r="HH28" s="363"/>
      <c r="HI28" s="363"/>
      <c r="HJ28" s="363"/>
      <c r="HK28" s="363"/>
      <c r="HL28" s="363"/>
      <c r="HM28" s="363"/>
      <c r="HN28" s="363"/>
    </row>
    <row r="29" spans="1:222" s="364" customFormat="1" x14ac:dyDescent="0.25">
      <c r="A29" s="366"/>
      <c r="F29" s="363"/>
      <c r="G29" s="363"/>
      <c r="H29" s="363"/>
      <c r="I29" s="363"/>
      <c r="J29" s="363"/>
      <c r="K29" s="363"/>
      <c r="L29" s="363"/>
      <c r="M29" s="367"/>
      <c r="N29" s="367"/>
      <c r="O29" s="367"/>
      <c r="P29" s="367"/>
      <c r="Q29" s="350"/>
      <c r="R29" s="350"/>
      <c r="S29" s="368"/>
      <c r="T29" s="368"/>
      <c r="U29" s="368"/>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3"/>
      <c r="BB29" s="363"/>
      <c r="BC29" s="363"/>
      <c r="BD29" s="363"/>
      <c r="BE29" s="363"/>
      <c r="BF29" s="363"/>
      <c r="BG29" s="363"/>
      <c r="BH29" s="363"/>
      <c r="BI29" s="363"/>
      <c r="BJ29" s="363"/>
      <c r="BK29" s="363"/>
      <c r="BL29" s="363"/>
      <c r="BM29" s="363"/>
      <c r="BN29" s="363"/>
      <c r="BO29" s="363"/>
      <c r="BP29" s="363"/>
      <c r="BQ29" s="363"/>
      <c r="BR29" s="363"/>
      <c r="BS29" s="363"/>
      <c r="BT29" s="363"/>
      <c r="BU29" s="363"/>
      <c r="BV29" s="363"/>
      <c r="BW29" s="363"/>
      <c r="BX29" s="363"/>
      <c r="BY29" s="363"/>
      <c r="BZ29" s="363"/>
      <c r="CA29" s="363"/>
      <c r="CB29" s="363"/>
      <c r="CC29" s="363"/>
      <c r="CD29" s="363"/>
      <c r="CE29" s="363"/>
      <c r="CF29" s="363"/>
      <c r="CG29" s="363"/>
      <c r="CH29" s="363"/>
      <c r="CI29" s="363"/>
      <c r="CJ29" s="363"/>
      <c r="CK29" s="363"/>
      <c r="CL29" s="363"/>
      <c r="CM29" s="363"/>
      <c r="CN29" s="363"/>
      <c r="CO29" s="363"/>
      <c r="CP29" s="363"/>
      <c r="CQ29" s="363"/>
      <c r="CR29" s="363"/>
      <c r="CS29" s="363"/>
      <c r="CT29" s="363"/>
      <c r="CU29" s="363"/>
      <c r="CV29" s="363"/>
      <c r="CW29" s="363"/>
      <c r="CX29" s="363"/>
      <c r="CY29" s="363"/>
      <c r="CZ29" s="363"/>
      <c r="DA29" s="363"/>
      <c r="DB29" s="363"/>
      <c r="DC29" s="363"/>
      <c r="DD29" s="363"/>
      <c r="DE29" s="363"/>
      <c r="DF29" s="363"/>
      <c r="DG29" s="363"/>
      <c r="DH29" s="363"/>
      <c r="DI29" s="363"/>
      <c r="DJ29" s="363"/>
      <c r="DK29" s="363"/>
      <c r="DL29" s="363"/>
      <c r="DM29" s="363"/>
      <c r="DN29" s="363"/>
      <c r="DO29" s="363"/>
      <c r="DP29" s="363"/>
      <c r="DQ29" s="363"/>
      <c r="DR29" s="363"/>
      <c r="DS29" s="363"/>
      <c r="DT29" s="363"/>
      <c r="DU29" s="363"/>
      <c r="DV29" s="363"/>
      <c r="DW29" s="363"/>
      <c r="DX29" s="363"/>
      <c r="DY29" s="363"/>
      <c r="DZ29" s="363"/>
      <c r="EA29" s="363"/>
      <c r="EB29" s="363"/>
      <c r="EC29" s="363"/>
      <c r="ED29" s="363"/>
      <c r="EE29" s="363"/>
      <c r="EF29" s="363"/>
      <c r="EG29" s="363"/>
      <c r="EH29" s="363"/>
      <c r="EI29" s="363"/>
      <c r="EJ29" s="363"/>
      <c r="EK29" s="363"/>
      <c r="EL29" s="363"/>
      <c r="EM29" s="363"/>
      <c r="EN29" s="363"/>
      <c r="EO29" s="363"/>
      <c r="EP29" s="363"/>
      <c r="EQ29" s="363"/>
      <c r="ER29" s="363"/>
      <c r="ES29" s="363"/>
      <c r="ET29" s="363"/>
      <c r="EU29" s="363"/>
      <c r="EV29" s="363"/>
      <c r="EW29" s="363"/>
      <c r="EX29" s="363"/>
      <c r="EY29" s="363"/>
      <c r="EZ29" s="363"/>
      <c r="FA29" s="363"/>
      <c r="FB29" s="363"/>
      <c r="FC29" s="363"/>
      <c r="FD29" s="363"/>
      <c r="FE29" s="363"/>
      <c r="FF29" s="363"/>
      <c r="FG29" s="363"/>
      <c r="FH29" s="363"/>
      <c r="FI29" s="363"/>
      <c r="FJ29" s="363"/>
      <c r="FK29" s="363"/>
      <c r="FL29" s="363"/>
      <c r="FM29" s="363"/>
      <c r="FN29" s="363"/>
      <c r="FO29" s="363"/>
      <c r="FP29" s="363"/>
      <c r="FQ29" s="363"/>
      <c r="FR29" s="363"/>
      <c r="FS29" s="363"/>
      <c r="FT29" s="363"/>
      <c r="FU29" s="363"/>
      <c r="FV29" s="363"/>
      <c r="FW29" s="363"/>
      <c r="FX29" s="363"/>
      <c r="FY29" s="363"/>
      <c r="FZ29" s="363"/>
      <c r="GA29" s="363"/>
      <c r="GB29" s="363"/>
      <c r="GC29" s="363"/>
      <c r="GD29" s="363"/>
      <c r="GE29" s="363"/>
      <c r="GF29" s="363"/>
      <c r="GG29" s="363"/>
      <c r="GH29" s="363"/>
      <c r="GI29" s="363"/>
      <c r="GJ29" s="363"/>
      <c r="GK29" s="363"/>
      <c r="GL29" s="363"/>
      <c r="GM29" s="363"/>
      <c r="GN29" s="363"/>
      <c r="GO29" s="363"/>
      <c r="GP29" s="363"/>
      <c r="GQ29" s="363"/>
      <c r="GR29" s="363"/>
      <c r="GS29" s="363"/>
      <c r="GT29" s="363"/>
      <c r="GU29" s="363"/>
      <c r="GV29" s="363"/>
      <c r="GW29" s="363"/>
      <c r="GX29" s="363"/>
      <c r="GY29" s="363"/>
      <c r="GZ29" s="363"/>
      <c r="HA29" s="363"/>
      <c r="HB29" s="363"/>
      <c r="HC29" s="363"/>
      <c r="HD29" s="363"/>
      <c r="HE29" s="363"/>
      <c r="HF29" s="363"/>
      <c r="HG29" s="363"/>
      <c r="HH29" s="363"/>
      <c r="HI29" s="363"/>
      <c r="HJ29" s="363"/>
      <c r="HK29" s="363"/>
      <c r="HL29" s="363"/>
      <c r="HM29" s="363"/>
      <c r="HN29" s="363"/>
    </row>
    <row r="30" spans="1:222" s="364" customFormat="1" x14ac:dyDescent="0.25">
      <c r="A30" s="366"/>
      <c r="F30" s="363"/>
      <c r="G30" s="363"/>
      <c r="H30" s="363"/>
      <c r="I30" s="363"/>
      <c r="J30" s="363"/>
      <c r="K30" s="363"/>
      <c r="L30" s="363"/>
      <c r="M30" s="367"/>
      <c r="N30" s="367"/>
      <c r="O30" s="367"/>
      <c r="P30" s="367"/>
      <c r="Q30" s="350"/>
      <c r="R30" s="350"/>
      <c r="S30" s="368"/>
      <c r="T30" s="368"/>
      <c r="U30" s="368"/>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363"/>
      <c r="BC30" s="363"/>
      <c r="BD30" s="363"/>
      <c r="BE30" s="363"/>
      <c r="BF30" s="363"/>
      <c r="BG30" s="363"/>
      <c r="BH30" s="363"/>
      <c r="BI30" s="363"/>
      <c r="BJ30" s="363"/>
      <c r="BK30" s="363"/>
      <c r="BL30" s="363"/>
      <c r="BM30" s="363"/>
      <c r="BN30" s="363"/>
      <c r="BO30" s="363"/>
      <c r="BP30" s="363"/>
      <c r="BQ30" s="363"/>
      <c r="BR30" s="363"/>
      <c r="BS30" s="363"/>
      <c r="BT30" s="363"/>
      <c r="BU30" s="363"/>
      <c r="BV30" s="363"/>
      <c r="BW30" s="363"/>
      <c r="BX30" s="363"/>
      <c r="BY30" s="363"/>
      <c r="BZ30" s="363"/>
      <c r="CA30" s="363"/>
      <c r="CB30" s="363"/>
      <c r="CC30" s="363"/>
      <c r="CD30" s="363"/>
      <c r="CE30" s="363"/>
      <c r="CF30" s="363"/>
      <c r="CG30" s="363"/>
      <c r="CH30" s="363"/>
      <c r="CI30" s="363"/>
      <c r="CJ30" s="363"/>
      <c r="CK30" s="363"/>
      <c r="CL30" s="363"/>
      <c r="CM30" s="363"/>
      <c r="CN30" s="363"/>
      <c r="CO30" s="363"/>
      <c r="CP30" s="363"/>
      <c r="CQ30" s="363"/>
      <c r="CR30" s="363"/>
      <c r="CS30" s="363"/>
      <c r="CT30" s="363"/>
      <c r="CU30" s="363"/>
      <c r="CV30" s="363"/>
      <c r="CW30" s="363"/>
      <c r="CX30" s="363"/>
      <c r="CY30" s="363"/>
      <c r="CZ30" s="363"/>
      <c r="DA30" s="363"/>
      <c r="DB30" s="363"/>
      <c r="DC30" s="363"/>
      <c r="DD30" s="363"/>
      <c r="DE30" s="363"/>
      <c r="DF30" s="363"/>
      <c r="DG30" s="363"/>
      <c r="DH30" s="363"/>
      <c r="DI30" s="363"/>
      <c r="DJ30" s="363"/>
      <c r="DK30" s="363"/>
      <c r="DL30" s="363"/>
      <c r="DM30" s="363"/>
      <c r="DN30" s="363"/>
      <c r="DO30" s="363"/>
      <c r="DP30" s="363"/>
      <c r="DQ30" s="363"/>
      <c r="DR30" s="363"/>
      <c r="DS30" s="363"/>
      <c r="DT30" s="363"/>
      <c r="DU30" s="363"/>
      <c r="DV30" s="363"/>
      <c r="DW30" s="363"/>
      <c r="DX30" s="363"/>
      <c r="DY30" s="363"/>
      <c r="DZ30" s="363"/>
      <c r="EA30" s="363"/>
      <c r="EB30" s="363"/>
      <c r="EC30" s="363"/>
      <c r="ED30" s="363"/>
      <c r="EE30" s="363"/>
      <c r="EF30" s="363"/>
      <c r="EG30" s="363"/>
      <c r="EH30" s="363"/>
      <c r="EI30" s="363"/>
      <c r="EJ30" s="363"/>
      <c r="EK30" s="363"/>
      <c r="EL30" s="363"/>
      <c r="EM30" s="363"/>
      <c r="EN30" s="363"/>
      <c r="EO30" s="363"/>
      <c r="EP30" s="363"/>
      <c r="EQ30" s="363"/>
      <c r="ER30" s="363"/>
      <c r="ES30" s="363"/>
      <c r="ET30" s="363"/>
      <c r="EU30" s="363"/>
      <c r="EV30" s="363"/>
      <c r="EW30" s="363"/>
      <c r="EX30" s="363"/>
      <c r="EY30" s="363"/>
      <c r="EZ30" s="363"/>
      <c r="FA30" s="363"/>
      <c r="FB30" s="363"/>
      <c r="FC30" s="363"/>
      <c r="FD30" s="363"/>
      <c r="FE30" s="363"/>
      <c r="FF30" s="363"/>
      <c r="FG30" s="363"/>
      <c r="FH30" s="363"/>
      <c r="FI30" s="363"/>
      <c r="FJ30" s="363"/>
      <c r="FK30" s="363"/>
      <c r="FL30" s="363"/>
      <c r="FM30" s="363"/>
      <c r="FN30" s="363"/>
      <c r="FO30" s="363"/>
      <c r="FP30" s="363"/>
      <c r="FQ30" s="363"/>
      <c r="FR30" s="363"/>
      <c r="FS30" s="363"/>
      <c r="FT30" s="363"/>
      <c r="FU30" s="363"/>
      <c r="FV30" s="363"/>
      <c r="FW30" s="363"/>
      <c r="FX30" s="363"/>
      <c r="FY30" s="363"/>
      <c r="FZ30" s="363"/>
      <c r="GA30" s="363"/>
      <c r="GB30" s="363"/>
      <c r="GC30" s="363"/>
      <c r="GD30" s="363"/>
      <c r="GE30" s="363"/>
      <c r="GF30" s="363"/>
      <c r="GG30" s="363"/>
      <c r="GH30" s="363"/>
      <c r="GI30" s="363"/>
      <c r="GJ30" s="363"/>
      <c r="GK30" s="363"/>
      <c r="GL30" s="363"/>
      <c r="GM30" s="363"/>
      <c r="GN30" s="363"/>
      <c r="GO30" s="363"/>
      <c r="GP30" s="363"/>
      <c r="GQ30" s="363"/>
      <c r="GR30" s="363"/>
      <c r="GS30" s="363"/>
      <c r="GT30" s="363"/>
      <c r="GU30" s="363"/>
      <c r="GV30" s="363"/>
      <c r="GW30" s="363"/>
      <c r="GX30" s="363"/>
      <c r="GY30" s="363"/>
      <c r="GZ30" s="363"/>
      <c r="HA30" s="363"/>
      <c r="HB30" s="363"/>
      <c r="HC30" s="363"/>
      <c r="HD30" s="363"/>
      <c r="HE30" s="363"/>
      <c r="HF30" s="363"/>
      <c r="HG30" s="363"/>
      <c r="HH30" s="363"/>
      <c r="HI30" s="363"/>
      <c r="HJ30" s="363"/>
      <c r="HK30" s="363"/>
      <c r="HL30" s="363"/>
      <c r="HM30" s="363"/>
      <c r="HN30" s="363"/>
    </row>
    <row r="31" spans="1:222" s="364" customFormat="1" x14ac:dyDescent="0.25">
      <c r="A31" s="366"/>
      <c r="F31" s="363"/>
      <c r="G31" s="363"/>
      <c r="H31" s="363"/>
      <c r="I31" s="363"/>
      <c r="J31" s="363"/>
      <c r="K31" s="363"/>
      <c r="L31" s="363"/>
      <c r="M31" s="367"/>
      <c r="N31" s="367"/>
      <c r="O31" s="367"/>
      <c r="P31" s="367"/>
      <c r="Q31" s="350"/>
      <c r="R31" s="350"/>
      <c r="S31" s="368"/>
      <c r="T31" s="368"/>
      <c r="U31" s="368"/>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3"/>
      <c r="AZ31" s="363"/>
      <c r="BA31" s="363"/>
      <c r="BB31" s="363"/>
      <c r="BC31" s="363"/>
      <c r="BD31" s="363"/>
      <c r="BE31" s="363"/>
      <c r="BF31" s="363"/>
      <c r="BG31" s="363"/>
      <c r="BH31" s="363"/>
      <c r="BI31" s="363"/>
      <c r="BJ31" s="363"/>
      <c r="BK31" s="363"/>
      <c r="BL31" s="363"/>
      <c r="BM31" s="363"/>
      <c r="BN31" s="363"/>
      <c r="BO31" s="363"/>
      <c r="BP31" s="363"/>
      <c r="BQ31" s="363"/>
      <c r="BR31" s="363"/>
      <c r="BS31" s="363"/>
      <c r="BT31" s="363"/>
      <c r="BU31" s="363"/>
      <c r="BV31" s="363"/>
      <c r="BW31" s="363"/>
      <c r="BX31" s="363"/>
      <c r="BY31" s="363"/>
      <c r="BZ31" s="363"/>
      <c r="CA31" s="363"/>
      <c r="CB31" s="363"/>
      <c r="CC31" s="363"/>
      <c r="CD31" s="363"/>
      <c r="CE31" s="363"/>
      <c r="CF31" s="363"/>
      <c r="CG31" s="363"/>
      <c r="CH31" s="363"/>
      <c r="CI31" s="363"/>
      <c r="CJ31" s="363"/>
      <c r="CK31" s="363"/>
      <c r="CL31" s="363"/>
      <c r="CM31" s="363"/>
      <c r="CN31" s="363"/>
      <c r="CO31" s="363"/>
      <c r="CP31" s="363"/>
      <c r="CQ31" s="363"/>
      <c r="CR31" s="363"/>
      <c r="CS31" s="363"/>
      <c r="CT31" s="363"/>
      <c r="CU31" s="363"/>
      <c r="CV31" s="363"/>
      <c r="CW31" s="363"/>
      <c r="CX31" s="363"/>
      <c r="CY31" s="363"/>
      <c r="CZ31" s="363"/>
      <c r="DA31" s="363"/>
      <c r="DB31" s="363"/>
      <c r="DC31" s="363"/>
      <c r="DD31" s="363"/>
      <c r="DE31" s="363"/>
      <c r="DF31" s="363"/>
      <c r="DG31" s="363"/>
      <c r="DH31" s="363"/>
      <c r="DI31" s="363"/>
      <c r="DJ31" s="363"/>
      <c r="DK31" s="363"/>
      <c r="DL31" s="363"/>
      <c r="DM31" s="363"/>
      <c r="DN31" s="363"/>
      <c r="DO31" s="363"/>
      <c r="DP31" s="363"/>
      <c r="DQ31" s="363"/>
      <c r="DR31" s="363"/>
      <c r="DS31" s="363"/>
      <c r="DT31" s="363"/>
      <c r="DU31" s="363"/>
      <c r="DV31" s="363"/>
      <c r="DW31" s="363"/>
      <c r="DX31" s="363"/>
      <c r="DY31" s="363"/>
      <c r="DZ31" s="363"/>
      <c r="EA31" s="363"/>
      <c r="EB31" s="363"/>
      <c r="EC31" s="363"/>
      <c r="ED31" s="363"/>
      <c r="EE31" s="363"/>
      <c r="EF31" s="363"/>
      <c r="EG31" s="363"/>
      <c r="EH31" s="363"/>
      <c r="EI31" s="363"/>
      <c r="EJ31" s="363"/>
      <c r="EK31" s="363"/>
      <c r="EL31" s="363"/>
      <c r="EM31" s="363"/>
      <c r="EN31" s="363"/>
      <c r="EO31" s="363"/>
      <c r="EP31" s="363"/>
      <c r="EQ31" s="363"/>
      <c r="ER31" s="363"/>
      <c r="ES31" s="363"/>
      <c r="ET31" s="363"/>
      <c r="EU31" s="363"/>
      <c r="EV31" s="363"/>
      <c r="EW31" s="363"/>
      <c r="EX31" s="363"/>
      <c r="EY31" s="363"/>
      <c r="EZ31" s="363"/>
      <c r="FA31" s="363"/>
      <c r="FB31" s="363"/>
      <c r="FC31" s="363"/>
      <c r="FD31" s="363"/>
      <c r="FE31" s="363"/>
      <c r="FF31" s="363"/>
      <c r="FG31" s="363"/>
      <c r="FH31" s="363"/>
      <c r="FI31" s="363"/>
      <c r="FJ31" s="363"/>
      <c r="FK31" s="363"/>
      <c r="FL31" s="363"/>
      <c r="FM31" s="363"/>
      <c r="FN31" s="363"/>
      <c r="FO31" s="363"/>
      <c r="FP31" s="363"/>
      <c r="FQ31" s="363"/>
      <c r="FR31" s="363"/>
      <c r="FS31" s="363"/>
      <c r="FT31" s="363"/>
      <c r="FU31" s="363"/>
      <c r="FV31" s="363"/>
      <c r="FW31" s="363"/>
      <c r="FX31" s="363"/>
      <c r="FY31" s="363"/>
      <c r="FZ31" s="363"/>
      <c r="GA31" s="363"/>
      <c r="GB31" s="363"/>
      <c r="GC31" s="363"/>
      <c r="GD31" s="363"/>
      <c r="GE31" s="363"/>
      <c r="GF31" s="363"/>
      <c r="GG31" s="363"/>
      <c r="GH31" s="363"/>
      <c r="GI31" s="363"/>
      <c r="GJ31" s="363"/>
      <c r="GK31" s="363"/>
      <c r="GL31" s="363"/>
      <c r="GM31" s="363"/>
      <c r="GN31" s="363"/>
      <c r="GO31" s="363"/>
      <c r="GP31" s="363"/>
      <c r="GQ31" s="363"/>
      <c r="GR31" s="363"/>
      <c r="GS31" s="363"/>
      <c r="GT31" s="363"/>
      <c r="GU31" s="363"/>
      <c r="GV31" s="363"/>
      <c r="GW31" s="363"/>
      <c r="GX31" s="363"/>
      <c r="GY31" s="363"/>
      <c r="GZ31" s="363"/>
      <c r="HA31" s="363"/>
      <c r="HB31" s="363"/>
      <c r="HC31" s="363"/>
      <c r="HD31" s="363"/>
      <c r="HE31" s="363"/>
      <c r="HF31" s="363"/>
      <c r="HG31" s="363"/>
      <c r="HH31" s="363"/>
      <c r="HI31" s="363"/>
      <c r="HJ31" s="363"/>
      <c r="HK31" s="363"/>
      <c r="HL31" s="363"/>
      <c r="HM31" s="363"/>
      <c r="HN31" s="363"/>
    </row>
    <row r="32" spans="1:222" s="364" customFormat="1" x14ac:dyDescent="0.25">
      <c r="A32" s="366"/>
      <c r="F32" s="363"/>
      <c r="G32" s="363"/>
      <c r="H32" s="363"/>
      <c r="I32" s="363"/>
      <c r="J32" s="363"/>
      <c r="K32" s="363"/>
      <c r="L32" s="363"/>
      <c r="M32" s="367"/>
      <c r="N32" s="367"/>
      <c r="O32" s="367"/>
      <c r="P32" s="367"/>
      <c r="Q32" s="350"/>
      <c r="R32" s="350"/>
      <c r="S32" s="368"/>
      <c r="T32" s="368"/>
      <c r="U32" s="368"/>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3"/>
      <c r="BG32" s="363"/>
      <c r="BH32" s="363"/>
      <c r="BI32" s="363"/>
      <c r="BJ32" s="363"/>
      <c r="BK32" s="363"/>
      <c r="BL32" s="363"/>
      <c r="BM32" s="363"/>
      <c r="BN32" s="363"/>
      <c r="BO32" s="363"/>
      <c r="BP32" s="363"/>
      <c r="BQ32" s="363"/>
      <c r="BR32" s="363"/>
      <c r="BS32" s="363"/>
      <c r="BT32" s="363"/>
      <c r="BU32" s="363"/>
      <c r="BV32" s="363"/>
      <c r="BW32" s="363"/>
      <c r="BX32" s="363"/>
      <c r="BY32" s="363"/>
      <c r="BZ32" s="363"/>
      <c r="CA32" s="363"/>
      <c r="CB32" s="363"/>
      <c r="CC32" s="363"/>
      <c r="CD32" s="363"/>
      <c r="CE32" s="363"/>
      <c r="CF32" s="363"/>
      <c r="CG32" s="363"/>
      <c r="CH32" s="363"/>
      <c r="CI32" s="363"/>
      <c r="CJ32" s="363"/>
      <c r="CK32" s="363"/>
      <c r="CL32" s="363"/>
      <c r="CM32" s="363"/>
      <c r="CN32" s="363"/>
      <c r="CO32" s="363"/>
      <c r="CP32" s="363"/>
      <c r="CQ32" s="363"/>
      <c r="CR32" s="363"/>
      <c r="CS32" s="363"/>
      <c r="CT32" s="363"/>
      <c r="CU32" s="363"/>
      <c r="CV32" s="363"/>
      <c r="CW32" s="363"/>
      <c r="CX32" s="363"/>
      <c r="CY32" s="363"/>
      <c r="CZ32" s="363"/>
      <c r="DA32" s="363"/>
      <c r="DB32" s="363"/>
      <c r="DC32" s="363"/>
      <c r="DD32" s="363"/>
      <c r="DE32" s="363"/>
      <c r="DF32" s="363"/>
      <c r="DG32" s="363"/>
      <c r="DH32" s="363"/>
      <c r="DI32" s="363"/>
      <c r="DJ32" s="363"/>
      <c r="DK32" s="363"/>
      <c r="DL32" s="363"/>
      <c r="DM32" s="363"/>
      <c r="DN32" s="363"/>
      <c r="DO32" s="363"/>
      <c r="DP32" s="363"/>
      <c r="DQ32" s="363"/>
      <c r="DR32" s="363"/>
      <c r="DS32" s="363"/>
      <c r="DT32" s="363"/>
      <c r="DU32" s="363"/>
      <c r="DV32" s="363"/>
      <c r="DW32" s="363"/>
      <c r="DX32" s="363"/>
      <c r="DY32" s="363"/>
      <c r="DZ32" s="363"/>
      <c r="EA32" s="363"/>
      <c r="EB32" s="363"/>
      <c r="EC32" s="363"/>
      <c r="ED32" s="363"/>
      <c r="EE32" s="363"/>
      <c r="EF32" s="363"/>
      <c r="EG32" s="363"/>
      <c r="EH32" s="363"/>
      <c r="EI32" s="363"/>
      <c r="EJ32" s="363"/>
      <c r="EK32" s="363"/>
      <c r="EL32" s="363"/>
      <c r="EM32" s="363"/>
      <c r="EN32" s="363"/>
      <c r="EO32" s="363"/>
      <c r="EP32" s="363"/>
      <c r="EQ32" s="363"/>
      <c r="ER32" s="363"/>
      <c r="ES32" s="363"/>
      <c r="ET32" s="363"/>
      <c r="EU32" s="363"/>
      <c r="EV32" s="363"/>
      <c r="EW32" s="363"/>
      <c r="EX32" s="363"/>
      <c r="EY32" s="363"/>
      <c r="EZ32" s="363"/>
      <c r="FA32" s="363"/>
      <c r="FB32" s="363"/>
      <c r="FC32" s="363"/>
      <c r="FD32" s="363"/>
      <c r="FE32" s="363"/>
      <c r="FF32" s="363"/>
      <c r="FG32" s="363"/>
      <c r="FH32" s="363"/>
      <c r="FI32" s="363"/>
      <c r="FJ32" s="363"/>
      <c r="FK32" s="363"/>
      <c r="FL32" s="363"/>
      <c r="FM32" s="363"/>
      <c r="FN32" s="363"/>
      <c r="FO32" s="363"/>
      <c r="FP32" s="363"/>
      <c r="FQ32" s="363"/>
      <c r="FR32" s="363"/>
      <c r="FS32" s="363"/>
      <c r="FT32" s="363"/>
      <c r="FU32" s="363"/>
      <c r="FV32" s="363"/>
      <c r="FW32" s="363"/>
      <c r="FX32" s="363"/>
      <c r="FY32" s="363"/>
      <c r="FZ32" s="363"/>
      <c r="GA32" s="363"/>
      <c r="GB32" s="363"/>
      <c r="GC32" s="363"/>
      <c r="GD32" s="363"/>
      <c r="GE32" s="363"/>
      <c r="GF32" s="363"/>
      <c r="GG32" s="363"/>
      <c r="GH32" s="363"/>
      <c r="GI32" s="363"/>
      <c r="GJ32" s="363"/>
      <c r="GK32" s="363"/>
      <c r="GL32" s="363"/>
      <c r="GM32" s="363"/>
      <c r="GN32" s="363"/>
      <c r="GO32" s="363"/>
      <c r="GP32" s="363"/>
      <c r="GQ32" s="363"/>
      <c r="GR32" s="363"/>
      <c r="GS32" s="363"/>
      <c r="GT32" s="363"/>
      <c r="GU32" s="363"/>
      <c r="GV32" s="363"/>
      <c r="GW32" s="363"/>
      <c r="GX32" s="363"/>
      <c r="GY32" s="363"/>
      <c r="GZ32" s="363"/>
      <c r="HA32" s="363"/>
      <c r="HB32" s="363"/>
      <c r="HC32" s="363"/>
      <c r="HD32" s="363"/>
      <c r="HE32" s="363"/>
      <c r="HF32" s="363"/>
      <c r="HG32" s="363"/>
      <c r="HH32" s="363"/>
      <c r="HI32" s="363"/>
      <c r="HJ32" s="363"/>
      <c r="HK32" s="363"/>
      <c r="HL32" s="363"/>
      <c r="HM32" s="363"/>
      <c r="HN32" s="363"/>
    </row>
    <row r="33" spans="1:222" s="364" customFormat="1" x14ac:dyDescent="0.25">
      <c r="A33" s="366"/>
      <c r="F33" s="363"/>
      <c r="G33" s="363"/>
      <c r="H33" s="363"/>
      <c r="I33" s="363"/>
      <c r="J33" s="363"/>
      <c r="K33" s="363"/>
      <c r="L33" s="363"/>
      <c r="M33" s="367"/>
      <c r="N33" s="367"/>
      <c r="O33" s="367"/>
      <c r="P33" s="367"/>
      <c r="Q33" s="350"/>
      <c r="R33" s="350"/>
      <c r="S33" s="368"/>
      <c r="T33" s="368"/>
      <c r="U33" s="368"/>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363"/>
      <c r="AZ33" s="363"/>
      <c r="BA33" s="363"/>
      <c r="BB33" s="363"/>
      <c r="BC33" s="363"/>
      <c r="BD33" s="363"/>
      <c r="BE33" s="363"/>
      <c r="BF33" s="363"/>
      <c r="BG33" s="363"/>
      <c r="BH33" s="363"/>
      <c r="BI33" s="363"/>
      <c r="BJ33" s="363"/>
      <c r="BK33" s="363"/>
      <c r="BL33" s="363"/>
      <c r="BM33" s="363"/>
      <c r="BN33" s="363"/>
      <c r="BO33" s="363"/>
      <c r="BP33" s="363"/>
      <c r="BQ33" s="363"/>
      <c r="BR33" s="363"/>
      <c r="BS33" s="363"/>
      <c r="BT33" s="363"/>
      <c r="BU33" s="363"/>
      <c r="BV33" s="363"/>
      <c r="BW33" s="363"/>
      <c r="BX33" s="363"/>
      <c r="BY33" s="363"/>
      <c r="BZ33" s="363"/>
      <c r="CA33" s="363"/>
      <c r="CB33" s="363"/>
      <c r="CC33" s="363"/>
      <c r="CD33" s="363"/>
      <c r="CE33" s="363"/>
      <c r="CF33" s="363"/>
      <c r="CG33" s="363"/>
      <c r="CH33" s="363"/>
      <c r="CI33" s="363"/>
      <c r="CJ33" s="363"/>
      <c r="CK33" s="363"/>
      <c r="CL33" s="363"/>
      <c r="CM33" s="363"/>
      <c r="CN33" s="363"/>
      <c r="CO33" s="363"/>
      <c r="CP33" s="363"/>
      <c r="CQ33" s="363"/>
      <c r="CR33" s="363"/>
      <c r="CS33" s="363"/>
      <c r="CT33" s="363"/>
      <c r="CU33" s="363"/>
      <c r="CV33" s="363"/>
      <c r="CW33" s="363"/>
      <c r="CX33" s="363"/>
      <c r="CY33" s="363"/>
      <c r="CZ33" s="363"/>
      <c r="DA33" s="363"/>
      <c r="DB33" s="363"/>
      <c r="DC33" s="363"/>
      <c r="DD33" s="363"/>
      <c r="DE33" s="363"/>
      <c r="DF33" s="363"/>
      <c r="DG33" s="363"/>
      <c r="DH33" s="363"/>
      <c r="DI33" s="363"/>
      <c r="DJ33" s="363"/>
      <c r="DK33" s="363"/>
      <c r="DL33" s="363"/>
      <c r="DM33" s="363"/>
      <c r="DN33" s="363"/>
      <c r="DO33" s="363"/>
      <c r="DP33" s="363"/>
      <c r="DQ33" s="363"/>
      <c r="DR33" s="363"/>
      <c r="DS33" s="363"/>
      <c r="DT33" s="363"/>
      <c r="DU33" s="363"/>
      <c r="DV33" s="363"/>
      <c r="DW33" s="363"/>
      <c r="DX33" s="363"/>
      <c r="DY33" s="363"/>
      <c r="DZ33" s="363"/>
      <c r="EA33" s="363"/>
      <c r="EB33" s="363"/>
      <c r="EC33" s="363"/>
      <c r="ED33" s="363"/>
      <c r="EE33" s="363"/>
      <c r="EF33" s="363"/>
      <c r="EG33" s="363"/>
      <c r="EH33" s="363"/>
      <c r="EI33" s="363"/>
      <c r="EJ33" s="363"/>
      <c r="EK33" s="363"/>
      <c r="EL33" s="363"/>
      <c r="EM33" s="363"/>
      <c r="EN33" s="363"/>
      <c r="EO33" s="363"/>
      <c r="EP33" s="363"/>
      <c r="EQ33" s="363"/>
      <c r="ER33" s="363"/>
      <c r="ES33" s="363"/>
      <c r="ET33" s="363"/>
      <c r="EU33" s="363"/>
      <c r="EV33" s="363"/>
      <c r="EW33" s="363"/>
      <c r="EX33" s="363"/>
      <c r="EY33" s="363"/>
      <c r="EZ33" s="363"/>
      <c r="FA33" s="363"/>
      <c r="FB33" s="363"/>
      <c r="FC33" s="363"/>
      <c r="FD33" s="363"/>
      <c r="FE33" s="363"/>
      <c r="FF33" s="363"/>
      <c r="FG33" s="363"/>
      <c r="FH33" s="363"/>
      <c r="FI33" s="363"/>
      <c r="FJ33" s="363"/>
      <c r="FK33" s="363"/>
      <c r="FL33" s="363"/>
      <c r="FM33" s="363"/>
      <c r="FN33" s="363"/>
      <c r="FO33" s="363"/>
      <c r="FP33" s="363"/>
      <c r="FQ33" s="363"/>
      <c r="FR33" s="363"/>
      <c r="FS33" s="363"/>
      <c r="FT33" s="363"/>
      <c r="FU33" s="363"/>
      <c r="FV33" s="363"/>
      <c r="FW33" s="363"/>
      <c r="FX33" s="363"/>
      <c r="FY33" s="363"/>
      <c r="FZ33" s="363"/>
      <c r="GA33" s="363"/>
      <c r="GB33" s="363"/>
      <c r="GC33" s="363"/>
      <c r="GD33" s="363"/>
      <c r="GE33" s="363"/>
      <c r="GF33" s="363"/>
      <c r="GG33" s="363"/>
      <c r="GH33" s="363"/>
      <c r="GI33" s="363"/>
      <c r="GJ33" s="363"/>
      <c r="GK33" s="363"/>
      <c r="GL33" s="363"/>
      <c r="GM33" s="363"/>
      <c r="GN33" s="363"/>
      <c r="GO33" s="363"/>
      <c r="GP33" s="363"/>
      <c r="GQ33" s="363"/>
      <c r="GR33" s="363"/>
      <c r="GS33" s="363"/>
      <c r="GT33" s="363"/>
      <c r="GU33" s="363"/>
      <c r="GV33" s="363"/>
      <c r="GW33" s="363"/>
      <c r="GX33" s="363"/>
      <c r="GY33" s="363"/>
      <c r="GZ33" s="363"/>
      <c r="HA33" s="363"/>
      <c r="HB33" s="363"/>
      <c r="HC33" s="363"/>
      <c r="HD33" s="363"/>
      <c r="HE33" s="363"/>
      <c r="HF33" s="363"/>
      <c r="HG33" s="363"/>
      <c r="HH33" s="363"/>
      <c r="HI33" s="363"/>
      <c r="HJ33" s="363"/>
      <c r="HK33" s="363"/>
      <c r="HL33" s="363"/>
      <c r="HM33" s="363"/>
      <c r="HN33" s="363"/>
    </row>
    <row r="34" spans="1:222" s="364" customFormat="1" x14ac:dyDescent="0.25">
      <c r="A34" s="366"/>
      <c r="F34" s="363"/>
      <c r="G34" s="363"/>
      <c r="H34" s="363"/>
      <c r="I34" s="363"/>
      <c r="J34" s="363"/>
      <c r="K34" s="363"/>
      <c r="L34" s="363"/>
      <c r="M34" s="367"/>
      <c r="N34" s="367"/>
      <c r="O34" s="367"/>
      <c r="P34" s="367"/>
      <c r="Q34" s="350"/>
      <c r="R34" s="350"/>
      <c r="S34" s="368"/>
      <c r="T34" s="368"/>
      <c r="U34" s="368"/>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3"/>
      <c r="BC34" s="363"/>
      <c r="BD34" s="363"/>
      <c r="BE34" s="363"/>
      <c r="BF34" s="363"/>
      <c r="BG34" s="363"/>
      <c r="BH34" s="363"/>
      <c r="BI34" s="363"/>
      <c r="BJ34" s="363"/>
      <c r="BK34" s="363"/>
      <c r="BL34" s="363"/>
      <c r="BM34" s="363"/>
      <c r="BN34" s="363"/>
      <c r="BO34" s="363"/>
      <c r="BP34" s="363"/>
      <c r="BQ34" s="363"/>
      <c r="BR34" s="363"/>
      <c r="BS34" s="363"/>
      <c r="BT34" s="363"/>
      <c r="BU34" s="363"/>
      <c r="BV34" s="363"/>
      <c r="BW34" s="363"/>
      <c r="BX34" s="363"/>
      <c r="BY34" s="363"/>
      <c r="BZ34" s="363"/>
      <c r="CA34" s="363"/>
      <c r="CB34" s="363"/>
      <c r="CC34" s="363"/>
      <c r="CD34" s="363"/>
      <c r="CE34" s="363"/>
      <c r="CF34" s="363"/>
      <c r="CG34" s="363"/>
      <c r="CH34" s="363"/>
      <c r="CI34" s="363"/>
      <c r="CJ34" s="363"/>
      <c r="CK34" s="363"/>
      <c r="CL34" s="363"/>
      <c r="CM34" s="363"/>
      <c r="CN34" s="363"/>
      <c r="CO34" s="363"/>
      <c r="CP34" s="363"/>
      <c r="CQ34" s="363"/>
      <c r="CR34" s="363"/>
      <c r="CS34" s="363"/>
      <c r="CT34" s="363"/>
      <c r="CU34" s="363"/>
      <c r="CV34" s="363"/>
      <c r="CW34" s="363"/>
      <c r="CX34" s="363"/>
      <c r="CY34" s="363"/>
      <c r="CZ34" s="363"/>
      <c r="DA34" s="363"/>
      <c r="DB34" s="363"/>
      <c r="DC34" s="363"/>
      <c r="DD34" s="363"/>
      <c r="DE34" s="363"/>
      <c r="DF34" s="363"/>
      <c r="DG34" s="363"/>
      <c r="DH34" s="363"/>
      <c r="DI34" s="363"/>
      <c r="DJ34" s="363"/>
      <c r="DK34" s="363"/>
      <c r="DL34" s="363"/>
      <c r="DM34" s="363"/>
      <c r="DN34" s="363"/>
      <c r="DO34" s="363"/>
      <c r="DP34" s="363"/>
      <c r="DQ34" s="363"/>
      <c r="DR34" s="363"/>
      <c r="DS34" s="363"/>
      <c r="DT34" s="363"/>
      <c r="DU34" s="363"/>
      <c r="DV34" s="363"/>
      <c r="DW34" s="363"/>
      <c r="DX34" s="363"/>
      <c r="DY34" s="363"/>
      <c r="DZ34" s="363"/>
      <c r="EA34" s="363"/>
      <c r="EB34" s="363"/>
      <c r="EC34" s="363"/>
      <c r="ED34" s="363"/>
      <c r="EE34" s="363"/>
      <c r="EF34" s="363"/>
      <c r="EG34" s="363"/>
      <c r="EH34" s="363"/>
      <c r="EI34" s="363"/>
      <c r="EJ34" s="363"/>
      <c r="EK34" s="363"/>
      <c r="EL34" s="363"/>
      <c r="EM34" s="363"/>
      <c r="EN34" s="363"/>
      <c r="EO34" s="363"/>
      <c r="EP34" s="363"/>
      <c r="EQ34" s="363"/>
      <c r="ER34" s="363"/>
      <c r="ES34" s="363"/>
      <c r="ET34" s="363"/>
      <c r="EU34" s="363"/>
      <c r="EV34" s="363"/>
      <c r="EW34" s="363"/>
      <c r="EX34" s="363"/>
      <c r="EY34" s="363"/>
      <c r="EZ34" s="363"/>
      <c r="FA34" s="363"/>
      <c r="FB34" s="363"/>
      <c r="FC34" s="363"/>
      <c r="FD34" s="363"/>
      <c r="FE34" s="363"/>
      <c r="FF34" s="363"/>
      <c r="FG34" s="363"/>
      <c r="FH34" s="363"/>
      <c r="FI34" s="363"/>
      <c r="FJ34" s="363"/>
      <c r="FK34" s="363"/>
      <c r="FL34" s="363"/>
      <c r="FM34" s="363"/>
      <c r="FN34" s="363"/>
      <c r="FO34" s="363"/>
      <c r="FP34" s="363"/>
      <c r="FQ34" s="363"/>
      <c r="FR34" s="363"/>
      <c r="FS34" s="363"/>
      <c r="FT34" s="363"/>
      <c r="FU34" s="363"/>
      <c r="FV34" s="363"/>
      <c r="FW34" s="363"/>
      <c r="FX34" s="363"/>
      <c r="FY34" s="363"/>
      <c r="FZ34" s="363"/>
      <c r="GA34" s="363"/>
      <c r="GB34" s="363"/>
      <c r="GC34" s="363"/>
      <c r="GD34" s="363"/>
      <c r="GE34" s="363"/>
      <c r="GF34" s="363"/>
      <c r="GG34" s="363"/>
      <c r="GH34" s="363"/>
      <c r="GI34" s="363"/>
      <c r="GJ34" s="363"/>
      <c r="GK34" s="363"/>
      <c r="GL34" s="363"/>
      <c r="GM34" s="363"/>
      <c r="GN34" s="363"/>
      <c r="GO34" s="363"/>
      <c r="GP34" s="363"/>
      <c r="GQ34" s="363"/>
      <c r="GR34" s="363"/>
      <c r="GS34" s="363"/>
      <c r="GT34" s="363"/>
      <c r="GU34" s="363"/>
      <c r="GV34" s="363"/>
      <c r="GW34" s="363"/>
      <c r="GX34" s="363"/>
      <c r="GY34" s="363"/>
      <c r="GZ34" s="363"/>
      <c r="HA34" s="363"/>
      <c r="HB34" s="363"/>
      <c r="HC34" s="363"/>
      <c r="HD34" s="363"/>
      <c r="HE34" s="363"/>
      <c r="HF34" s="363"/>
      <c r="HG34" s="363"/>
      <c r="HH34" s="363"/>
      <c r="HI34" s="363"/>
      <c r="HJ34" s="363"/>
      <c r="HK34" s="363"/>
      <c r="HL34" s="363"/>
      <c r="HM34" s="363"/>
      <c r="HN34" s="363"/>
    </row>
    <row r="35" spans="1:222" s="364" customFormat="1" x14ac:dyDescent="0.25">
      <c r="A35" s="366"/>
      <c r="F35" s="363"/>
      <c r="G35" s="363"/>
      <c r="H35" s="363"/>
      <c r="I35" s="363"/>
      <c r="J35" s="363"/>
      <c r="K35" s="363"/>
      <c r="L35" s="363"/>
      <c r="M35" s="367"/>
      <c r="N35" s="367"/>
      <c r="O35" s="367"/>
      <c r="P35" s="367"/>
      <c r="Q35" s="350"/>
      <c r="R35" s="350"/>
      <c r="S35" s="368"/>
      <c r="T35" s="368"/>
      <c r="U35" s="368"/>
      <c r="V35" s="363"/>
      <c r="W35" s="363"/>
      <c r="X35" s="363"/>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3"/>
      <c r="AZ35" s="363"/>
      <c r="BA35" s="363"/>
      <c r="BB35" s="363"/>
      <c r="BC35" s="363"/>
      <c r="BD35" s="363"/>
      <c r="BE35" s="363"/>
      <c r="BF35" s="363"/>
      <c r="BG35" s="363"/>
      <c r="BH35" s="363"/>
      <c r="BI35" s="363"/>
      <c r="BJ35" s="363"/>
      <c r="BK35" s="363"/>
      <c r="BL35" s="363"/>
      <c r="BM35" s="363"/>
      <c r="BN35" s="363"/>
      <c r="BO35" s="363"/>
      <c r="BP35" s="363"/>
      <c r="BQ35" s="363"/>
      <c r="BR35" s="363"/>
      <c r="BS35" s="363"/>
      <c r="BT35" s="363"/>
      <c r="BU35" s="363"/>
      <c r="BV35" s="363"/>
      <c r="BW35" s="363"/>
      <c r="BX35" s="363"/>
      <c r="BY35" s="363"/>
      <c r="BZ35" s="363"/>
      <c r="CA35" s="363"/>
      <c r="CB35" s="363"/>
      <c r="CC35" s="363"/>
      <c r="CD35" s="363"/>
      <c r="CE35" s="363"/>
      <c r="CF35" s="363"/>
      <c r="CG35" s="363"/>
      <c r="CH35" s="363"/>
      <c r="CI35" s="363"/>
      <c r="CJ35" s="363"/>
      <c r="CK35" s="363"/>
      <c r="CL35" s="363"/>
      <c r="CM35" s="363"/>
      <c r="CN35" s="363"/>
      <c r="CO35" s="363"/>
      <c r="CP35" s="363"/>
      <c r="CQ35" s="363"/>
      <c r="CR35" s="363"/>
      <c r="CS35" s="363"/>
      <c r="CT35" s="363"/>
      <c r="CU35" s="363"/>
      <c r="CV35" s="363"/>
      <c r="CW35" s="363"/>
      <c r="CX35" s="363"/>
      <c r="CY35" s="363"/>
      <c r="CZ35" s="363"/>
      <c r="DA35" s="363"/>
      <c r="DB35" s="363"/>
      <c r="DC35" s="363"/>
      <c r="DD35" s="363"/>
      <c r="DE35" s="363"/>
      <c r="DF35" s="363"/>
      <c r="DG35" s="363"/>
      <c r="DH35" s="363"/>
      <c r="DI35" s="363"/>
      <c r="DJ35" s="363"/>
      <c r="DK35" s="363"/>
      <c r="DL35" s="363"/>
      <c r="DM35" s="363"/>
      <c r="DN35" s="363"/>
      <c r="DO35" s="363"/>
      <c r="DP35" s="363"/>
      <c r="DQ35" s="363"/>
      <c r="DR35" s="363"/>
      <c r="DS35" s="363"/>
      <c r="DT35" s="363"/>
      <c r="DU35" s="363"/>
      <c r="DV35" s="363"/>
      <c r="DW35" s="363"/>
      <c r="DX35" s="363"/>
      <c r="DY35" s="363"/>
      <c r="DZ35" s="363"/>
      <c r="EA35" s="363"/>
      <c r="EB35" s="363"/>
      <c r="EC35" s="363"/>
      <c r="ED35" s="363"/>
      <c r="EE35" s="363"/>
      <c r="EF35" s="363"/>
      <c r="EG35" s="363"/>
      <c r="EH35" s="363"/>
      <c r="EI35" s="363"/>
      <c r="EJ35" s="363"/>
      <c r="EK35" s="363"/>
      <c r="EL35" s="363"/>
      <c r="EM35" s="363"/>
      <c r="EN35" s="363"/>
      <c r="EO35" s="363"/>
      <c r="EP35" s="363"/>
      <c r="EQ35" s="363"/>
      <c r="ER35" s="363"/>
      <c r="ES35" s="363"/>
      <c r="ET35" s="363"/>
      <c r="EU35" s="363"/>
      <c r="EV35" s="363"/>
      <c r="EW35" s="363"/>
      <c r="EX35" s="363"/>
      <c r="EY35" s="363"/>
      <c r="EZ35" s="363"/>
      <c r="FA35" s="363"/>
      <c r="FB35" s="363"/>
      <c r="FC35" s="363"/>
      <c r="FD35" s="363"/>
      <c r="FE35" s="363"/>
      <c r="FF35" s="363"/>
      <c r="FG35" s="363"/>
      <c r="FH35" s="363"/>
      <c r="FI35" s="363"/>
      <c r="FJ35" s="363"/>
      <c r="FK35" s="363"/>
      <c r="FL35" s="363"/>
      <c r="FM35" s="363"/>
      <c r="FN35" s="363"/>
      <c r="FO35" s="363"/>
      <c r="FP35" s="363"/>
      <c r="FQ35" s="363"/>
      <c r="FR35" s="363"/>
      <c r="FS35" s="363"/>
      <c r="FT35" s="363"/>
      <c r="FU35" s="363"/>
      <c r="FV35" s="363"/>
      <c r="FW35" s="363"/>
      <c r="FX35" s="363"/>
      <c r="FY35" s="363"/>
      <c r="FZ35" s="363"/>
      <c r="GA35" s="363"/>
      <c r="GB35" s="363"/>
      <c r="GC35" s="363"/>
      <c r="GD35" s="363"/>
      <c r="GE35" s="363"/>
      <c r="GF35" s="363"/>
      <c r="GG35" s="363"/>
      <c r="GH35" s="363"/>
      <c r="GI35" s="363"/>
      <c r="GJ35" s="363"/>
      <c r="GK35" s="363"/>
      <c r="GL35" s="363"/>
      <c r="GM35" s="363"/>
      <c r="GN35" s="363"/>
      <c r="GO35" s="363"/>
      <c r="GP35" s="363"/>
      <c r="GQ35" s="363"/>
      <c r="GR35" s="363"/>
      <c r="GS35" s="363"/>
      <c r="GT35" s="363"/>
      <c r="GU35" s="363"/>
      <c r="GV35" s="363"/>
      <c r="GW35" s="363"/>
      <c r="GX35" s="363"/>
      <c r="GY35" s="363"/>
      <c r="GZ35" s="363"/>
      <c r="HA35" s="363"/>
      <c r="HB35" s="363"/>
      <c r="HC35" s="363"/>
      <c r="HD35" s="363"/>
      <c r="HE35" s="363"/>
      <c r="HF35" s="363"/>
      <c r="HG35" s="363"/>
      <c r="HH35" s="363"/>
      <c r="HI35" s="363"/>
      <c r="HJ35" s="363"/>
      <c r="HK35" s="363"/>
      <c r="HL35" s="363"/>
      <c r="HM35" s="363"/>
      <c r="HN35" s="363"/>
    </row>
    <row r="36" spans="1:222" s="364" customFormat="1" x14ac:dyDescent="0.25">
      <c r="A36" s="366"/>
      <c r="F36" s="363"/>
      <c r="G36" s="363"/>
      <c r="H36" s="363"/>
      <c r="I36" s="363"/>
      <c r="J36" s="363"/>
      <c r="K36" s="363"/>
      <c r="L36" s="363"/>
      <c r="M36" s="367"/>
      <c r="N36" s="367"/>
      <c r="O36" s="367"/>
      <c r="P36" s="367"/>
      <c r="Q36" s="350"/>
      <c r="R36" s="350"/>
      <c r="S36" s="368"/>
      <c r="T36" s="368"/>
      <c r="U36" s="368"/>
      <c r="V36" s="363"/>
      <c r="W36" s="363"/>
      <c r="X36" s="363"/>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3"/>
      <c r="AY36" s="363"/>
      <c r="AZ36" s="363"/>
      <c r="BA36" s="363"/>
      <c r="BB36" s="363"/>
      <c r="BC36" s="363"/>
      <c r="BD36" s="363"/>
      <c r="BE36" s="363"/>
      <c r="BF36" s="363"/>
      <c r="BG36" s="363"/>
      <c r="BH36" s="363"/>
      <c r="BI36" s="363"/>
      <c r="BJ36" s="363"/>
      <c r="BK36" s="363"/>
      <c r="BL36" s="363"/>
      <c r="BM36" s="363"/>
      <c r="BN36" s="363"/>
      <c r="BO36" s="363"/>
      <c r="BP36" s="363"/>
      <c r="BQ36" s="363"/>
      <c r="BR36" s="363"/>
      <c r="BS36" s="363"/>
      <c r="BT36" s="363"/>
      <c r="BU36" s="363"/>
      <c r="BV36" s="363"/>
      <c r="BW36" s="363"/>
      <c r="BX36" s="363"/>
      <c r="BY36" s="363"/>
      <c r="BZ36" s="363"/>
      <c r="CA36" s="363"/>
      <c r="CB36" s="363"/>
      <c r="CC36" s="363"/>
      <c r="CD36" s="363"/>
      <c r="CE36" s="363"/>
      <c r="CF36" s="363"/>
      <c r="CG36" s="363"/>
      <c r="CH36" s="363"/>
      <c r="CI36" s="363"/>
      <c r="CJ36" s="363"/>
      <c r="CK36" s="363"/>
      <c r="CL36" s="363"/>
      <c r="CM36" s="363"/>
      <c r="CN36" s="363"/>
      <c r="CO36" s="363"/>
      <c r="CP36" s="363"/>
      <c r="CQ36" s="363"/>
      <c r="CR36" s="363"/>
      <c r="CS36" s="363"/>
      <c r="CT36" s="363"/>
      <c r="CU36" s="363"/>
      <c r="CV36" s="363"/>
      <c r="CW36" s="363"/>
      <c r="CX36" s="363"/>
      <c r="CY36" s="363"/>
      <c r="CZ36" s="363"/>
      <c r="DA36" s="363"/>
      <c r="DB36" s="363"/>
      <c r="DC36" s="363"/>
      <c r="DD36" s="363"/>
      <c r="DE36" s="363"/>
      <c r="DF36" s="363"/>
      <c r="DG36" s="363"/>
      <c r="DH36" s="363"/>
      <c r="DI36" s="363"/>
      <c r="DJ36" s="363"/>
      <c r="DK36" s="363"/>
      <c r="DL36" s="363"/>
      <c r="DM36" s="363"/>
      <c r="DN36" s="363"/>
      <c r="DO36" s="363"/>
      <c r="DP36" s="363"/>
      <c r="DQ36" s="363"/>
      <c r="DR36" s="363"/>
      <c r="DS36" s="363"/>
      <c r="DT36" s="363"/>
      <c r="DU36" s="363"/>
      <c r="DV36" s="363"/>
      <c r="DW36" s="363"/>
      <c r="DX36" s="363"/>
      <c r="DY36" s="363"/>
      <c r="DZ36" s="363"/>
      <c r="EA36" s="363"/>
      <c r="EB36" s="363"/>
      <c r="EC36" s="363"/>
      <c r="ED36" s="363"/>
      <c r="EE36" s="363"/>
      <c r="EF36" s="363"/>
      <c r="EG36" s="363"/>
      <c r="EH36" s="363"/>
      <c r="EI36" s="363"/>
      <c r="EJ36" s="363"/>
      <c r="EK36" s="363"/>
      <c r="EL36" s="363"/>
      <c r="EM36" s="363"/>
      <c r="EN36" s="363"/>
      <c r="EO36" s="363"/>
      <c r="EP36" s="363"/>
      <c r="EQ36" s="363"/>
      <c r="ER36" s="363"/>
      <c r="ES36" s="363"/>
      <c r="ET36" s="363"/>
      <c r="EU36" s="363"/>
      <c r="EV36" s="363"/>
      <c r="EW36" s="363"/>
      <c r="EX36" s="363"/>
      <c r="EY36" s="363"/>
      <c r="EZ36" s="363"/>
      <c r="FA36" s="363"/>
      <c r="FB36" s="363"/>
      <c r="FC36" s="363"/>
      <c r="FD36" s="363"/>
      <c r="FE36" s="363"/>
      <c r="FF36" s="363"/>
      <c r="FG36" s="363"/>
      <c r="FH36" s="363"/>
      <c r="FI36" s="363"/>
      <c r="FJ36" s="363"/>
      <c r="FK36" s="363"/>
      <c r="FL36" s="363"/>
      <c r="FM36" s="363"/>
      <c r="FN36" s="363"/>
      <c r="FO36" s="363"/>
      <c r="FP36" s="363"/>
      <c r="FQ36" s="363"/>
      <c r="FR36" s="363"/>
      <c r="FS36" s="363"/>
      <c r="FT36" s="363"/>
      <c r="FU36" s="363"/>
      <c r="FV36" s="363"/>
      <c r="FW36" s="363"/>
      <c r="FX36" s="363"/>
      <c r="FY36" s="363"/>
      <c r="FZ36" s="363"/>
      <c r="GA36" s="363"/>
      <c r="GB36" s="363"/>
      <c r="GC36" s="363"/>
      <c r="GD36" s="363"/>
      <c r="GE36" s="363"/>
      <c r="GF36" s="363"/>
      <c r="GG36" s="363"/>
      <c r="GH36" s="363"/>
      <c r="GI36" s="363"/>
      <c r="GJ36" s="363"/>
      <c r="GK36" s="363"/>
      <c r="GL36" s="363"/>
      <c r="GM36" s="363"/>
      <c r="GN36" s="363"/>
      <c r="GO36" s="363"/>
      <c r="GP36" s="363"/>
      <c r="GQ36" s="363"/>
      <c r="GR36" s="363"/>
      <c r="GS36" s="363"/>
      <c r="GT36" s="363"/>
      <c r="GU36" s="363"/>
      <c r="GV36" s="363"/>
      <c r="GW36" s="363"/>
      <c r="GX36" s="363"/>
      <c r="GY36" s="363"/>
      <c r="GZ36" s="363"/>
      <c r="HA36" s="363"/>
      <c r="HB36" s="363"/>
      <c r="HC36" s="363"/>
      <c r="HD36" s="363"/>
      <c r="HE36" s="363"/>
      <c r="HF36" s="363"/>
      <c r="HG36" s="363"/>
      <c r="HH36" s="363"/>
      <c r="HI36" s="363"/>
      <c r="HJ36" s="363"/>
      <c r="HK36" s="363"/>
      <c r="HL36" s="363"/>
      <c r="HM36" s="363"/>
      <c r="HN36" s="363"/>
    </row>
    <row r="37" spans="1:222" s="364" customFormat="1" x14ac:dyDescent="0.25">
      <c r="A37" s="339"/>
      <c r="F37" s="363"/>
      <c r="G37" s="363"/>
      <c r="H37" s="363"/>
      <c r="I37" s="363"/>
      <c r="J37" s="363"/>
      <c r="K37" s="363"/>
      <c r="L37" s="363"/>
      <c r="M37" s="367"/>
      <c r="N37" s="367"/>
      <c r="O37" s="367"/>
      <c r="P37" s="367"/>
      <c r="Q37" s="350"/>
      <c r="R37" s="350"/>
      <c r="S37" s="368"/>
      <c r="T37" s="368"/>
      <c r="U37" s="368"/>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363"/>
      <c r="AY37" s="363"/>
      <c r="AZ37" s="363"/>
      <c r="BA37" s="363"/>
      <c r="BB37" s="363"/>
      <c r="BC37" s="363"/>
      <c r="BD37" s="363"/>
      <c r="BE37" s="363"/>
      <c r="BF37" s="363"/>
      <c r="BG37" s="363"/>
      <c r="BH37" s="363"/>
      <c r="BI37" s="363"/>
      <c r="BJ37" s="363"/>
      <c r="BK37" s="363"/>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3"/>
      <c r="CK37" s="363"/>
      <c r="CL37" s="363"/>
      <c r="CM37" s="363"/>
      <c r="CN37" s="363"/>
      <c r="CO37" s="363"/>
      <c r="CP37" s="363"/>
      <c r="CQ37" s="363"/>
      <c r="CR37" s="363"/>
      <c r="CS37" s="363"/>
      <c r="CT37" s="363"/>
      <c r="CU37" s="363"/>
      <c r="CV37" s="363"/>
      <c r="CW37" s="363"/>
      <c r="CX37" s="363"/>
      <c r="CY37" s="363"/>
      <c r="CZ37" s="363"/>
      <c r="DA37" s="363"/>
      <c r="DB37" s="363"/>
      <c r="DC37" s="363"/>
      <c r="DD37" s="363"/>
      <c r="DE37" s="363"/>
      <c r="DF37" s="363"/>
      <c r="DG37" s="363"/>
      <c r="DH37" s="363"/>
      <c r="DI37" s="363"/>
      <c r="DJ37" s="363"/>
      <c r="DK37" s="363"/>
      <c r="DL37" s="363"/>
      <c r="DM37" s="363"/>
      <c r="DN37" s="363"/>
      <c r="DO37" s="363"/>
      <c r="DP37" s="363"/>
      <c r="DQ37" s="363"/>
      <c r="DR37" s="363"/>
      <c r="DS37" s="363"/>
      <c r="DT37" s="363"/>
      <c r="DU37" s="363"/>
      <c r="DV37" s="363"/>
      <c r="DW37" s="363"/>
      <c r="DX37" s="363"/>
      <c r="DY37" s="363"/>
      <c r="DZ37" s="363"/>
      <c r="EA37" s="363"/>
      <c r="EB37" s="363"/>
      <c r="EC37" s="363"/>
      <c r="ED37" s="363"/>
      <c r="EE37" s="363"/>
      <c r="EF37" s="363"/>
      <c r="EG37" s="363"/>
      <c r="EH37" s="363"/>
      <c r="EI37" s="363"/>
      <c r="EJ37" s="363"/>
      <c r="EK37" s="363"/>
      <c r="EL37" s="363"/>
      <c r="EM37" s="363"/>
      <c r="EN37" s="363"/>
      <c r="EO37" s="363"/>
      <c r="EP37" s="363"/>
      <c r="EQ37" s="363"/>
      <c r="ER37" s="363"/>
      <c r="ES37" s="363"/>
      <c r="ET37" s="363"/>
      <c r="EU37" s="363"/>
      <c r="EV37" s="363"/>
      <c r="EW37" s="363"/>
      <c r="EX37" s="363"/>
      <c r="EY37" s="363"/>
      <c r="EZ37" s="363"/>
      <c r="FA37" s="363"/>
      <c r="FB37" s="363"/>
      <c r="FC37" s="363"/>
      <c r="FD37" s="363"/>
      <c r="FE37" s="363"/>
      <c r="FF37" s="363"/>
      <c r="FG37" s="363"/>
      <c r="FH37" s="363"/>
      <c r="FI37" s="363"/>
      <c r="FJ37" s="363"/>
      <c r="FK37" s="363"/>
      <c r="FL37" s="363"/>
      <c r="FM37" s="363"/>
      <c r="FN37" s="363"/>
      <c r="FO37" s="363"/>
      <c r="FP37" s="363"/>
      <c r="FQ37" s="363"/>
      <c r="FR37" s="363"/>
      <c r="FS37" s="363"/>
      <c r="FT37" s="363"/>
      <c r="FU37" s="363"/>
      <c r="FV37" s="363"/>
      <c r="FW37" s="363"/>
      <c r="FX37" s="363"/>
      <c r="FY37" s="363"/>
      <c r="FZ37" s="363"/>
      <c r="GA37" s="363"/>
      <c r="GB37" s="363"/>
      <c r="GC37" s="363"/>
      <c r="GD37" s="363"/>
      <c r="GE37" s="363"/>
      <c r="GF37" s="363"/>
      <c r="GG37" s="363"/>
      <c r="GH37" s="363"/>
      <c r="GI37" s="363"/>
      <c r="GJ37" s="363"/>
      <c r="GK37" s="363"/>
      <c r="GL37" s="363"/>
      <c r="GM37" s="363"/>
      <c r="GN37" s="363"/>
      <c r="GO37" s="363"/>
      <c r="GP37" s="363"/>
      <c r="GQ37" s="363"/>
      <c r="GR37" s="363"/>
      <c r="GS37" s="363"/>
      <c r="GT37" s="363"/>
      <c r="GU37" s="363"/>
      <c r="GV37" s="363"/>
      <c r="GW37" s="363"/>
      <c r="GX37" s="363"/>
      <c r="GY37" s="363"/>
      <c r="GZ37" s="363"/>
      <c r="HA37" s="363"/>
      <c r="HB37" s="363"/>
      <c r="HC37" s="363"/>
      <c r="HD37" s="363"/>
      <c r="HE37" s="363"/>
      <c r="HF37" s="363"/>
      <c r="HG37" s="363"/>
      <c r="HH37" s="363"/>
      <c r="HI37" s="363"/>
      <c r="HJ37" s="363"/>
      <c r="HK37" s="363"/>
      <c r="HL37" s="363"/>
      <c r="HM37" s="363"/>
      <c r="HN37" s="363"/>
    </row>
    <row r="38" spans="1:222" s="364" customFormat="1" x14ac:dyDescent="0.25">
      <c r="A38" s="339"/>
      <c r="F38" s="363"/>
      <c r="G38" s="363"/>
      <c r="H38" s="363"/>
      <c r="I38" s="363"/>
      <c r="J38" s="363"/>
      <c r="K38" s="363"/>
      <c r="L38" s="363"/>
      <c r="M38" s="367"/>
      <c r="N38" s="367"/>
      <c r="O38" s="367"/>
      <c r="P38" s="367"/>
      <c r="Q38" s="350"/>
      <c r="R38" s="350"/>
      <c r="S38" s="368"/>
      <c r="T38" s="368"/>
      <c r="U38" s="368"/>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3"/>
      <c r="AX38" s="363"/>
      <c r="AY38" s="363"/>
      <c r="AZ38" s="363"/>
      <c r="BA38" s="363"/>
      <c r="BB38" s="363"/>
      <c r="BC38" s="363"/>
      <c r="BD38" s="363"/>
      <c r="BE38" s="363"/>
      <c r="BF38" s="363"/>
      <c r="BG38" s="363"/>
      <c r="BH38" s="363"/>
      <c r="BI38" s="363"/>
      <c r="BJ38" s="363"/>
      <c r="BK38" s="363"/>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3"/>
      <c r="CK38" s="363"/>
      <c r="CL38" s="363"/>
      <c r="CM38" s="363"/>
      <c r="CN38" s="363"/>
      <c r="CO38" s="363"/>
      <c r="CP38" s="363"/>
      <c r="CQ38" s="363"/>
      <c r="CR38" s="363"/>
      <c r="CS38" s="363"/>
      <c r="CT38" s="363"/>
      <c r="CU38" s="363"/>
      <c r="CV38" s="363"/>
      <c r="CW38" s="363"/>
      <c r="CX38" s="363"/>
      <c r="CY38" s="363"/>
      <c r="CZ38" s="363"/>
      <c r="DA38" s="363"/>
      <c r="DB38" s="363"/>
      <c r="DC38" s="363"/>
      <c r="DD38" s="363"/>
      <c r="DE38" s="363"/>
      <c r="DF38" s="363"/>
      <c r="DG38" s="363"/>
      <c r="DH38" s="363"/>
      <c r="DI38" s="363"/>
      <c r="DJ38" s="363"/>
      <c r="DK38" s="363"/>
      <c r="DL38" s="363"/>
      <c r="DM38" s="363"/>
      <c r="DN38" s="363"/>
      <c r="DO38" s="363"/>
      <c r="DP38" s="363"/>
      <c r="DQ38" s="363"/>
      <c r="DR38" s="363"/>
      <c r="DS38" s="363"/>
      <c r="DT38" s="363"/>
      <c r="DU38" s="363"/>
      <c r="DV38" s="363"/>
      <c r="DW38" s="363"/>
      <c r="DX38" s="363"/>
      <c r="DY38" s="363"/>
      <c r="DZ38" s="363"/>
      <c r="EA38" s="363"/>
      <c r="EB38" s="363"/>
      <c r="EC38" s="363"/>
      <c r="ED38" s="363"/>
      <c r="EE38" s="363"/>
      <c r="EF38" s="363"/>
      <c r="EG38" s="363"/>
      <c r="EH38" s="363"/>
      <c r="EI38" s="363"/>
      <c r="EJ38" s="363"/>
      <c r="EK38" s="363"/>
      <c r="EL38" s="363"/>
      <c r="EM38" s="363"/>
      <c r="EN38" s="363"/>
      <c r="EO38" s="363"/>
      <c r="EP38" s="363"/>
      <c r="EQ38" s="363"/>
      <c r="ER38" s="363"/>
      <c r="ES38" s="363"/>
      <c r="ET38" s="363"/>
      <c r="EU38" s="363"/>
      <c r="EV38" s="363"/>
      <c r="EW38" s="363"/>
      <c r="EX38" s="363"/>
      <c r="EY38" s="363"/>
      <c r="EZ38" s="363"/>
      <c r="FA38" s="363"/>
      <c r="FB38" s="363"/>
      <c r="FC38" s="363"/>
      <c r="FD38" s="363"/>
      <c r="FE38" s="363"/>
      <c r="FF38" s="363"/>
      <c r="FG38" s="363"/>
      <c r="FH38" s="363"/>
      <c r="FI38" s="363"/>
      <c r="FJ38" s="363"/>
      <c r="FK38" s="363"/>
      <c r="FL38" s="363"/>
      <c r="FM38" s="363"/>
      <c r="FN38" s="363"/>
      <c r="FO38" s="363"/>
      <c r="FP38" s="363"/>
      <c r="FQ38" s="363"/>
      <c r="FR38" s="363"/>
      <c r="FS38" s="363"/>
      <c r="FT38" s="363"/>
      <c r="FU38" s="363"/>
      <c r="FV38" s="363"/>
      <c r="FW38" s="363"/>
      <c r="FX38" s="363"/>
      <c r="FY38" s="363"/>
      <c r="FZ38" s="363"/>
      <c r="GA38" s="363"/>
      <c r="GB38" s="363"/>
      <c r="GC38" s="363"/>
      <c r="GD38" s="363"/>
      <c r="GE38" s="363"/>
      <c r="GF38" s="363"/>
      <c r="GG38" s="363"/>
      <c r="GH38" s="363"/>
      <c r="GI38" s="363"/>
      <c r="GJ38" s="363"/>
      <c r="GK38" s="363"/>
      <c r="GL38" s="363"/>
      <c r="GM38" s="363"/>
      <c r="GN38" s="363"/>
      <c r="GO38" s="363"/>
      <c r="GP38" s="363"/>
      <c r="GQ38" s="363"/>
      <c r="GR38" s="363"/>
      <c r="GS38" s="363"/>
      <c r="GT38" s="363"/>
      <c r="GU38" s="363"/>
      <c r="GV38" s="363"/>
      <c r="GW38" s="363"/>
      <c r="GX38" s="363"/>
      <c r="GY38" s="363"/>
      <c r="GZ38" s="363"/>
      <c r="HA38" s="363"/>
      <c r="HB38" s="363"/>
      <c r="HC38" s="363"/>
      <c r="HD38" s="363"/>
      <c r="HE38" s="363"/>
      <c r="HF38" s="363"/>
      <c r="HG38" s="363"/>
      <c r="HH38" s="363"/>
      <c r="HI38" s="363"/>
      <c r="HJ38" s="363"/>
      <c r="HK38" s="363"/>
      <c r="HL38" s="363"/>
      <c r="HM38" s="363"/>
      <c r="HN38" s="363"/>
    </row>
    <row r="39" spans="1:222" s="364" customFormat="1" x14ac:dyDescent="0.25">
      <c r="A39" s="339"/>
      <c r="F39" s="363"/>
      <c r="G39" s="363"/>
      <c r="H39" s="363"/>
      <c r="I39" s="363"/>
      <c r="J39" s="363"/>
      <c r="K39" s="363"/>
      <c r="L39" s="363"/>
      <c r="M39" s="367"/>
      <c r="N39" s="367"/>
      <c r="O39" s="367"/>
      <c r="P39" s="367"/>
      <c r="Q39" s="350"/>
      <c r="R39" s="350"/>
      <c r="S39" s="368"/>
      <c r="T39" s="368"/>
      <c r="U39" s="368"/>
      <c r="V39" s="363"/>
      <c r="W39" s="363"/>
      <c r="X39" s="363"/>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c r="AZ39" s="363"/>
      <c r="BA39" s="363"/>
      <c r="BB39" s="363"/>
      <c r="BC39" s="363"/>
      <c r="BD39" s="363"/>
      <c r="BE39" s="363"/>
      <c r="BF39" s="363"/>
      <c r="BG39" s="363"/>
      <c r="BH39" s="363"/>
      <c r="BI39" s="363"/>
      <c r="BJ39" s="363"/>
      <c r="BK39" s="363"/>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3"/>
      <c r="CK39" s="363"/>
      <c r="CL39" s="363"/>
      <c r="CM39" s="363"/>
      <c r="CN39" s="363"/>
      <c r="CO39" s="363"/>
      <c r="CP39" s="363"/>
      <c r="CQ39" s="363"/>
      <c r="CR39" s="363"/>
      <c r="CS39" s="363"/>
      <c r="CT39" s="363"/>
      <c r="CU39" s="363"/>
      <c r="CV39" s="363"/>
      <c r="CW39" s="363"/>
      <c r="CX39" s="363"/>
      <c r="CY39" s="363"/>
      <c r="CZ39" s="363"/>
      <c r="DA39" s="363"/>
      <c r="DB39" s="363"/>
      <c r="DC39" s="363"/>
      <c r="DD39" s="363"/>
      <c r="DE39" s="363"/>
      <c r="DF39" s="363"/>
      <c r="DG39" s="363"/>
      <c r="DH39" s="363"/>
      <c r="DI39" s="363"/>
      <c r="DJ39" s="363"/>
      <c r="DK39" s="363"/>
      <c r="DL39" s="363"/>
      <c r="DM39" s="363"/>
      <c r="DN39" s="363"/>
      <c r="DO39" s="363"/>
      <c r="DP39" s="363"/>
      <c r="DQ39" s="363"/>
      <c r="DR39" s="363"/>
      <c r="DS39" s="363"/>
      <c r="DT39" s="363"/>
      <c r="DU39" s="363"/>
      <c r="DV39" s="363"/>
      <c r="DW39" s="363"/>
      <c r="DX39" s="363"/>
      <c r="DY39" s="363"/>
      <c r="DZ39" s="363"/>
      <c r="EA39" s="363"/>
      <c r="EB39" s="363"/>
      <c r="EC39" s="363"/>
      <c r="ED39" s="363"/>
      <c r="EE39" s="363"/>
      <c r="EF39" s="363"/>
      <c r="EG39" s="363"/>
      <c r="EH39" s="363"/>
      <c r="EI39" s="363"/>
      <c r="EJ39" s="363"/>
      <c r="EK39" s="363"/>
      <c r="EL39" s="363"/>
      <c r="EM39" s="363"/>
      <c r="EN39" s="363"/>
      <c r="EO39" s="363"/>
      <c r="EP39" s="363"/>
      <c r="EQ39" s="363"/>
      <c r="ER39" s="363"/>
      <c r="ES39" s="363"/>
      <c r="ET39" s="363"/>
      <c r="EU39" s="363"/>
      <c r="EV39" s="363"/>
      <c r="EW39" s="363"/>
      <c r="EX39" s="363"/>
      <c r="EY39" s="363"/>
      <c r="EZ39" s="363"/>
      <c r="FA39" s="363"/>
      <c r="FB39" s="363"/>
      <c r="FC39" s="363"/>
      <c r="FD39" s="363"/>
      <c r="FE39" s="363"/>
      <c r="FF39" s="363"/>
      <c r="FG39" s="363"/>
      <c r="FH39" s="363"/>
      <c r="FI39" s="363"/>
      <c r="FJ39" s="363"/>
      <c r="FK39" s="363"/>
      <c r="FL39" s="363"/>
      <c r="FM39" s="363"/>
      <c r="FN39" s="363"/>
      <c r="FO39" s="363"/>
      <c r="FP39" s="363"/>
      <c r="FQ39" s="363"/>
      <c r="FR39" s="363"/>
      <c r="FS39" s="363"/>
      <c r="FT39" s="363"/>
      <c r="FU39" s="363"/>
      <c r="FV39" s="363"/>
      <c r="FW39" s="363"/>
      <c r="FX39" s="363"/>
      <c r="FY39" s="363"/>
      <c r="FZ39" s="363"/>
      <c r="GA39" s="363"/>
      <c r="GB39" s="363"/>
      <c r="GC39" s="363"/>
      <c r="GD39" s="363"/>
      <c r="GE39" s="363"/>
      <c r="GF39" s="363"/>
      <c r="GG39" s="363"/>
      <c r="GH39" s="363"/>
      <c r="GI39" s="363"/>
      <c r="GJ39" s="363"/>
      <c r="GK39" s="363"/>
      <c r="GL39" s="363"/>
      <c r="GM39" s="363"/>
      <c r="GN39" s="363"/>
      <c r="GO39" s="363"/>
      <c r="GP39" s="363"/>
      <c r="GQ39" s="363"/>
      <c r="GR39" s="363"/>
      <c r="GS39" s="363"/>
      <c r="GT39" s="363"/>
      <c r="GU39" s="363"/>
      <c r="GV39" s="363"/>
      <c r="GW39" s="363"/>
      <c r="GX39" s="363"/>
      <c r="GY39" s="363"/>
      <c r="GZ39" s="363"/>
      <c r="HA39" s="363"/>
      <c r="HB39" s="363"/>
      <c r="HC39" s="363"/>
      <c r="HD39" s="363"/>
      <c r="HE39" s="363"/>
      <c r="HF39" s="363"/>
      <c r="HG39" s="363"/>
      <c r="HH39" s="363"/>
      <c r="HI39" s="363"/>
      <c r="HJ39" s="363"/>
      <c r="HK39" s="363"/>
      <c r="HL39" s="363"/>
      <c r="HM39" s="363"/>
      <c r="HN39" s="363"/>
    </row>
    <row r="40" spans="1:222" s="364" customFormat="1" x14ac:dyDescent="0.25">
      <c r="A40" s="339"/>
      <c r="F40" s="363"/>
      <c r="G40" s="363"/>
      <c r="H40" s="363"/>
      <c r="I40" s="363"/>
      <c r="J40" s="363"/>
      <c r="K40" s="363"/>
      <c r="L40" s="363"/>
      <c r="M40" s="367"/>
      <c r="N40" s="367"/>
      <c r="O40" s="367"/>
      <c r="P40" s="367"/>
      <c r="Q40" s="350"/>
      <c r="R40" s="350"/>
      <c r="S40" s="368"/>
      <c r="T40" s="368"/>
      <c r="U40" s="368"/>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3"/>
      <c r="AY40" s="363"/>
      <c r="AZ40" s="363"/>
      <c r="BA40" s="363"/>
      <c r="BB40" s="363"/>
      <c r="BC40" s="363"/>
      <c r="BD40" s="363"/>
      <c r="BE40" s="363"/>
      <c r="BF40" s="363"/>
      <c r="BG40" s="363"/>
      <c r="BH40" s="363"/>
      <c r="BI40" s="363"/>
      <c r="BJ40" s="363"/>
      <c r="BK40" s="363"/>
      <c r="BL40" s="363"/>
      <c r="BM40" s="363"/>
      <c r="BN40" s="363"/>
      <c r="BO40" s="363"/>
      <c r="BP40" s="363"/>
      <c r="BQ40" s="363"/>
      <c r="BR40" s="363"/>
      <c r="BS40" s="363"/>
      <c r="BT40" s="363"/>
      <c r="BU40" s="363"/>
      <c r="BV40" s="363"/>
      <c r="BW40" s="363"/>
      <c r="BX40" s="363"/>
      <c r="BY40" s="363"/>
      <c r="BZ40" s="363"/>
      <c r="CA40" s="363"/>
      <c r="CB40" s="363"/>
      <c r="CC40" s="363"/>
      <c r="CD40" s="363"/>
      <c r="CE40" s="363"/>
      <c r="CF40" s="363"/>
      <c r="CG40" s="363"/>
      <c r="CH40" s="363"/>
      <c r="CI40" s="363"/>
      <c r="CJ40" s="363"/>
      <c r="CK40" s="363"/>
      <c r="CL40" s="363"/>
      <c r="CM40" s="363"/>
      <c r="CN40" s="363"/>
      <c r="CO40" s="363"/>
      <c r="CP40" s="363"/>
      <c r="CQ40" s="363"/>
      <c r="CR40" s="363"/>
      <c r="CS40" s="363"/>
      <c r="CT40" s="363"/>
      <c r="CU40" s="363"/>
      <c r="CV40" s="363"/>
      <c r="CW40" s="363"/>
      <c r="CX40" s="363"/>
      <c r="CY40" s="363"/>
      <c r="CZ40" s="363"/>
      <c r="DA40" s="363"/>
      <c r="DB40" s="363"/>
      <c r="DC40" s="363"/>
      <c r="DD40" s="363"/>
      <c r="DE40" s="363"/>
      <c r="DF40" s="363"/>
      <c r="DG40" s="363"/>
      <c r="DH40" s="363"/>
      <c r="DI40" s="363"/>
      <c r="DJ40" s="363"/>
      <c r="DK40" s="363"/>
      <c r="DL40" s="363"/>
      <c r="DM40" s="363"/>
      <c r="DN40" s="363"/>
      <c r="DO40" s="363"/>
      <c r="DP40" s="363"/>
      <c r="DQ40" s="363"/>
      <c r="DR40" s="363"/>
      <c r="DS40" s="363"/>
      <c r="DT40" s="363"/>
      <c r="DU40" s="363"/>
      <c r="DV40" s="363"/>
      <c r="DW40" s="363"/>
      <c r="DX40" s="363"/>
      <c r="DY40" s="363"/>
      <c r="DZ40" s="363"/>
      <c r="EA40" s="363"/>
      <c r="EB40" s="363"/>
      <c r="EC40" s="363"/>
      <c r="ED40" s="363"/>
      <c r="EE40" s="363"/>
      <c r="EF40" s="363"/>
      <c r="EG40" s="363"/>
      <c r="EH40" s="363"/>
      <c r="EI40" s="363"/>
      <c r="EJ40" s="363"/>
      <c r="EK40" s="363"/>
      <c r="EL40" s="363"/>
      <c r="EM40" s="363"/>
      <c r="EN40" s="363"/>
      <c r="EO40" s="363"/>
      <c r="EP40" s="363"/>
      <c r="EQ40" s="363"/>
      <c r="ER40" s="363"/>
      <c r="ES40" s="363"/>
      <c r="ET40" s="363"/>
      <c r="EU40" s="363"/>
      <c r="EV40" s="363"/>
      <c r="EW40" s="363"/>
      <c r="EX40" s="363"/>
      <c r="EY40" s="363"/>
      <c r="EZ40" s="363"/>
      <c r="FA40" s="363"/>
      <c r="FB40" s="363"/>
      <c r="FC40" s="363"/>
      <c r="FD40" s="363"/>
      <c r="FE40" s="363"/>
      <c r="FF40" s="363"/>
      <c r="FG40" s="363"/>
      <c r="FH40" s="363"/>
      <c r="FI40" s="363"/>
      <c r="FJ40" s="363"/>
      <c r="FK40" s="363"/>
      <c r="FL40" s="363"/>
      <c r="FM40" s="363"/>
      <c r="FN40" s="363"/>
      <c r="FO40" s="363"/>
      <c r="FP40" s="363"/>
      <c r="FQ40" s="363"/>
      <c r="FR40" s="363"/>
      <c r="FS40" s="363"/>
      <c r="FT40" s="363"/>
      <c r="FU40" s="363"/>
      <c r="FV40" s="363"/>
      <c r="FW40" s="363"/>
      <c r="FX40" s="363"/>
      <c r="FY40" s="363"/>
      <c r="FZ40" s="363"/>
      <c r="GA40" s="363"/>
      <c r="GB40" s="363"/>
      <c r="GC40" s="363"/>
      <c r="GD40" s="363"/>
      <c r="GE40" s="363"/>
      <c r="GF40" s="363"/>
      <c r="GG40" s="363"/>
      <c r="GH40" s="363"/>
      <c r="GI40" s="363"/>
      <c r="GJ40" s="363"/>
      <c r="GK40" s="363"/>
      <c r="GL40" s="363"/>
      <c r="GM40" s="363"/>
      <c r="GN40" s="363"/>
      <c r="GO40" s="363"/>
      <c r="GP40" s="363"/>
      <c r="GQ40" s="363"/>
      <c r="GR40" s="363"/>
      <c r="GS40" s="363"/>
      <c r="GT40" s="363"/>
      <c r="GU40" s="363"/>
      <c r="GV40" s="363"/>
      <c r="GW40" s="363"/>
      <c r="GX40" s="363"/>
      <c r="GY40" s="363"/>
      <c r="GZ40" s="363"/>
      <c r="HA40" s="363"/>
      <c r="HB40" s="363"/>
      <c r="HC40" s="363"/>
      <c r="HD40" s="363"/>
      <c r="HE40" s="363"/>
      <c r="HF40" s="363"/>
      <c r="HG40" s="363"/>
      <c r="HH40" s="363"/>
      <c r="HI40" s="363"/>
      <c r="HJ40" s="363"/>
      <c r="HK40" s="363"/>
      <c r="HL40" s="363"/>
      <c r="HM40" s="363"/>
      <c r="HN40" s="363"/>
    </row>
    <row r="41" spans="1:222" s="364" customFormat="1" x14ac:dyDescent="0.25">
      <c r="A41" s="339"/>
      <c r="F41" s="363"/>
      <c r="G41" s="363"/>
      <c r="H41" s="363"/>
      <c r="I41" s="363"/>
      <c r="J41" s="363"/>
      <c r="K41" s="363"/>
      <c r="L41" s="363"/>
      <c r="M41" s="367"/>
      <c r="N41" s="367"/>
      <c r="O41" s="367"/>
      <c r="P41" s="367"/>
      <c r="Q41" s="350"/>
      <c r="R41" s="350"/>
      <c r="S41" s="368"/>
      <c r="T41" s="368"/>
      <c r="U41" s="368"/>
      <c r="V41" s="363"/>
      <c r="W41" s="363"/>
      <c r="X41" s="363"/>
      <c r="Y41" s="363"/>
      <c r="Z41" s="363"/>
      <c r="AA41" s="363"/>
      <c r="AB41" s="363"/>
      <c r="AC41" s="363"/>
      <c r="AD41" s="363"/>
      <c r="AE41" s="363"/>
      <c r="AF41" s="363"/>
      <c r="AG41" s="363"/>
      <c r="AH41" s="363"/>
      <c r="AI41" s="363"/>
      <c r="AJ41" s="363"/>
      <c r="AK41" s="363"/>
      <c r="AL41" s="363"/>
      <c r="AM41" s="363"/>
      <c r="AN41" s="363"/>
      <c r="AO41" s="363"/>
      <c r="AP41" s="363"/>
      <c r="AQ41" s="363"/>
      <c r="AR41" s="363"/>
      <c r="AS41" s="363"/>
      <c r="AT41" s="363"/>
      <c r="AU41" s="363"/>
      <c r="AV41" s="363"/>
      <c r="AW41" s="363"/>
      <c r="AX41" s="363"/>
      <c r="AY41" s="363"/>
      <c r="AZ41" s="363"/>
      <c r="BA41" s="363"/>
      <c r="BB41" s="363"/>
      <c r="BC41" s="363"/>
      <c r="BD41" s="363"/>
      <c r="BE41" s="363"/>
      <c r="BF41" s="363"/>
      <c r="BG41" s="363"/>
      <c r="BH41" s="363"/>
      <c r="BI41" s="363"/>
      <c r="BJ41" s="363"/>
      <c r="BK41" s="363"/>
      <c r="BL41" s="363"/>
      <c r="BM41" s="363"/>
      <c r="BN41" s="363"/>
      <c r="BO41" s="363"/>
      <c r="BP41" s="363"/>
      <c r="BQ41" s="363"/>
      <c r="BR41" s="363"/>
      <c r="BS41" s="363"/>
      <c r="BT41" s="363"/>
      <c r="BU41" s="363"/>
      <c r="BV41" s="363"/>
      <c r="BW41" s="363"/>
      <c r="BX41" s="363"/>
      <c r="BY41" s="363"/>
      <c r="BZ41" s="363"/>
      <c r="CA41" s="363"/>
      <c r="CB41" s="363"/>
      <c r="CC41" s="363"/>
      <c r="CD41" s="363"/>
      <c r="CE41" s="363"/>
      <c r="CF41" s="363"/>
      <c r="CG41" s="363"/>
      <c r="CH41" s="363"/>
      <c r="CI41" s="363"/>
      <c r="CJ41" s="363"/>
      <c r="CK41" s="363"/>
      <c r="CL41" s="363"/>
      <c r="CM41" s="363"/>
      <c r="CN41" s="363"/>
      <c r="CO41" s="363"/>
      <c r="CP41" s="363"/>
      <c r="CQ41" s="363"/>
      <c r="CR41" s="363"/>
      <c r="CS41" s="363"/>
      <c r="CT41" s="363"/>
      <c r="CU41" s="363"/>
      <c r="CV41" s="363"/>
      <c r="CW41" s="363"/>
      <c r="CX41" s="363"/>
      <c r="CY41" s="363"/>
      <c r="CZ41" s="363"/>
      <c r="DA41" s="363"/>
      <c r="DB41" s="363"/>
      <c r="DC41" s="363"/>
      <c r="DD41" s="363"/>
      <c r="DE41" s="363"/>
      <c r="DF41" s="363"/>
      <c r="DG41" s="363"/>
      <c r="DH41" s="363"/>
      <c r="DI41" s="363"/>
      <c r="DJ41" s="363"/>
      <c r="DK41" s="363"/>
      <c r="DL41" s="363"/>
      <c r="DM41" s="363"/>
      <c r="DN41" s="363"/>
      <c r="DO41" s="363"/>
      <c r="DP41" s="363"/>
      <c r="DQ41" s="363"/>
      <c r="DR41" s="363"/>
      <c r="DS41" s="363"/>
      <c r="DT41" s="363"/>
      <c r="DU41" s="363"/>
      <c r="DV41" s="363"/>
      <c r="DW41" s="363"/>
      <c r="DX41" s="363"/>
      <c r="DY41" s="363"/>
      <c r="DZ41" s="363"/>
      <c r="EA41" s="363"/>
      <c r="EB41" s="363"/>
      <c r="EC41" s="363"/>
      <c r="ED41" s="363"/>
      <c r="EE41" s="363"/>
      <c r="EF41" s="363"/>
      <c r="EG41" s="363"/>
      <c r="EH41" s="363"/>
      <c r="EI41" s="363"/>
      <c r="EJ41" s="363"/>
      <c r="EK41" s="363"/>
      <c r="EL41" s="363"/>
      <c r="EM41" s="363"/>
      <c r="EN41" s="363"/>
      <c r="EO41" s="363"/>
      <c r="EP41" s="363"/>
      <c r="EQ41" s="363"/>
      <c r="ER41" s="363"/>
      <c r="ES41" s="363"/>
      <c r="ET41" s="363"/>
      <c r="EU41" s="363"/>
      <c r="EV41" s="363"/>
      <c r="EW41" s="363"/>
      <c r="EX41" s="363"/>
      <c r="EY41" s="363"/>
      <c r="EZ41" s="363"/>
      <c r="FA41" s="363"/>
      <c r="FB41" s="363"/>
      <c r="FC41" s="363"/>
      <c r="FD41" s="363"/>
      <c r="FE41" s="363"/>
      <c r="FF41" s="363"/>
      <c r="FG41" s="363"/>
      <c r="FH41" s="363"/>
      <c r="FI41" s="363"/>
      <c r="FJ41" s="363"/>
      <c r="FK41" s="363"/>
      <c r="FL41" s="363"/>
      <c r="FM41" s="363"/>
      <c r="FN41" s="363"/>
      <c r="FO41" s="363"/>
      <c r="FP41" s="363"/>
      <c r="FQ41" s="363"/>
      <c r="FR41" s="363"/>
      <c r="FS41" s="363"/>
      <c r="FT41" s="363"/>
      <c r="FU41" s="363"/>
      <c r="FV41" s="363"/>
      <c r="FW41" s="363"/>
      <c r="FX41" s="363"/>
      <c r="FY41" s="363"/>
      <c r="FZ41" s="363"/>
      <c r="GA41" s="363"/>
      <c r="GB41" s="363"/>
      <c r="GC41" s="363"/>
      <c r="GD41" s="363"/>
      <c r="GE41" s="363"/>
      <c r="GF41" s="363"/>
      <c r="GG41" s="363"/>
      <c r="GH41" s="363"/>
      <c r="GI41" s="363"/>
      <c r="GJ41" s="363"/>
      <c r="GK41" s="363"/>
      <c r="GL41" s="363"/>
      <c r="GM41" s="363"/>
      <c r="GN41" s="363"/>
      <c r="GO41" s="363"/>
      <c r="GP41" s="363"/>
      <c r="GQ41" s="363"/>
      <c r="GR41" s="363"/>
      <c r="GS41" s="363"/>
      <c r="GT41" s="363"/>
      <c r="GU41" s="363"/>
      <c r="GV41" s="363"/>
      <c r="GW41" s="363"/>
      <c r="GX41" s="363"/>
      <c r="GY41" s="363"/>
      <c r="GZ41" s="363"/>
      <c r="HA41" s="363"/>
      <c r="HB41" s="363"/>
      <c r="HC41" s="363"/>
      <c r="HD41" s="363"/>
      <c r="HE41" s="363"/>
      <c r="HF41" s="363"/>
      <c r="HG41" s="363"/>
      <c r="HH41" s="363"/>
      <c r="HI41" s="363"/>
      <c r="HJ41" s="363"/>
      <c r="HK41" s="363"/>
      <c r="HL41" s="363"/>
      <c r="HM41" s="363"/>
      <c r="HN41" s="363"/>
    </row>
    <row r="42" spans="1:222" s="364" customFormat="1" x14ac:dyDescent="0.25">
      <c r="A42" s="339"/>
      <c r="F42" s="363"/>
      <c r="G42" s="363"/>
      <c r="H42" s="363"/>
      <c r="I42" s="363"/>
      <c r="J42" s="363"/>
      <c r="K42" s="363"/>
      <c r="L42" s="363"/>
      <c r="M42" s="367"/>
      <c r="N42" s="367"/>
      <c r="O42" s="367"/>
      <c r="P42" s="367"/>
      <c r="Q42" s="350"/>
      <c r="R42" s="350"/>
      <c r="S42" s="368"/>
      <c r="T42" s="368"/>
      <c r="U42" s="368"/>
      <c r="V42" s="363"/>
      <c r="W42" s="363"/>
      <c r="X42" s="363"/>
      <c r="Y42" s="363"/>
      <c r="Z42" s="363"/>
      <c r="AA42" s="363"/>
      <c r="AB42" s="363"/>
      <c r="AC42" s="363"/>
      <c r="AD42" s="363"/>
      <c r="AE42" s="363"/>
      <c r="AF42" s="363"/>
      <c r="AG42" s="363"/>
      <c r="AH42" s="363"/>
      <c r="AI42" s="363"/>
      <c r="AJ42" s="363"/>
      <c r="AK42" s="363"/>
      <c r="AL42" s="363"/>
      <c r="AM42" s="363"/>
      <c r="AN42" s="363"/>
      <c r="AO42" s="363"/>
      <c r="AP42" s="363"/>
      <c r="AQ42" s="363"/>
      <c r="AR42" s="363"/>
      <c r="AS42" s="363"/>
      <c r="AT42" s="363"/>
      <c r="AU42" s="363"/>
      <c r="AV42" s="363"/>
      <c r="AW42" s="363"/>
      <c r="AX42" s="363"/>
      <c r="AY42" s="363"/>
      <c r="AZ42" s="363"/>
      <c r="BA42" s="363"/>
      <c r="BB42" s="363"/>
      <c r="BC42" s="363"/>
      <c r="BD42" s="363"/>
      <c r="BE42" s="363"/>
      <c r="BF42" s="363"/>
      <c r="BG42" s="363"/>
      <c r="BH42" s="363"/>
      <c r="BI42" s="363"/>
      <c r="BJ42" s="363"/>
      <c r="BK42" s="363"/>
      <c r="BL42" s="363"/>
      <c r="BM42" s="363"/>
      <c r="BN42" s="363"/>
      <c r="BO42" s="363"/>
      <c r="BP42" s="363"/>
      <c r="BQ42" s="363"/>
      <c r="BR42" s="363"/>
      <c r="BS42" s="363"/>
      <c r="BT42" s="363"/>
      <c r="BU42" s="363"/>
      <c r="BV42" s="363"/>
      <c r="BW42" s="363"/>
      <c r="BX42" s="363"/>
      <c r="BY42" s="363"/>
      <c r="BZ42" s="363"/>
      <c r="CA42" s="363"/>
      <c r="CB42" s="363"/>
      <c r="CC42" s="363"/>
      <c r="CD42" s="363"/>
      <c r="CE42" s="363"/>
      <c r="CF42" s="363"/>
      <c r="CG42" s="363"/>
      <c r="CH42" s="363"/>
      <c r="CI42" s="363"/>
      <c r="CJ42" s="363"/>
      <c r="CK42" s="363"/>
      <c r="CL42" s="363"/>
      <c r="CM42" s="363"/>
      <c r="CN42" s="363"/>
      <c r="CO42" s="363"/>
      <c r="CP42" s="363"/>
      <c r="CQ42" s="363"/>
      <c r="CR42" s="363"/>
      <c r="CS42" s="363"/>
      <c r="CT42" s="363"/>
      <c r="CU42" s="363"/>
      <c r="CV42" s="363"/>
      <c r="CW42" s="363"/>
      <c r="CX42" s="363"/>
      <c r="CY42" s="363"/>
      <c r="CZ42" s="363"/>
      <c r="DA42" s="363"/>
      <c r="DB42" s="363"/>
      <c r="DC42" s="363"/>
      <c r="DD42" s="363"/>
      <c r="DE42" s="363"/>
      <c r="DF42" s="363"/>
      <c r="DG42" s="363"/>
      <c r="DH42" s="363"/>
      <c r="DI42" s="363"/>
      <c r="DJ42" s="363"/>
      <c r="DK42" s="363"/>
      <c r="DL42" s="363"/>
      <c r="DM42" s="363"/>
      <c r="DN42" s="363"/>
      <c r="DO42" s="363"/>
      <c r="DP42" s="363"/>
      <c r="DQ42" s="363"/>
      <c r="DR42" s="363"/>
      <c r="DS42" s="363"/>
      <c r="DT42" s="363"/>
      <c r="DU42" s="363"/>
      <c r="DV42" s="363"/>
      <c r="DW42" s="363"/>
      <c r="DX42" s="363"/>
      <c r="DY42" s="363"/>
      <c r="DZ42" s="363"/>
      <c r="EA42" s="363"/>
      <c r="EB42" s="363"/>
      <c r="EC42" s="363"/>
      <c r="ED42" s="363"/>
      <c r="EE42" s="363"/>
      <c r="EF42" s="363"/>
      <c r="EG42" s="363"/>
      <c r="EH42" s="363"/>
      <c r="EI42" s="363"/>
      <c r="EJ42" s="363"/>
      <c r="EK42" s="363"/>
      <c r="EL42" s="363"/>
      <c r="EM42" s="363"/>
      <c r="EN42" s="363"/>
      <c r="EO42" s="363"/>
      <c r="EP42" s="363"/>
      <c r="EQ42" s="363"/>
      <c r="ER42" s="363"/>
      <c r="ES42" s="363"/>
      <c r="ET42" s="363"/>
      <c r="EU42" s="363"/>
      <c r="EV42" s="363"/>
      <c r="EW42" s="363"/>
      <c r="EX42" s="363"/>
      <c r="EY42" s="363"/>
      <c r="EZ42" s="363"/>
      <c r="FA42" s="363"/>
      <c r="FB42" s="363"/>
      <c r="FC42" s="363"/>
      <c r="FD42" s="363"/>
      <c r="FE42" s="363"/>
      <c r="FF42" s="363"/>
      <c r="FG42" s="363"/>
      <c r="FH42" s="363"/>
      <c r="FI42" s="363"/>
      <c r="FJ42" s="363"/>
      <c r="FK42" s="363"/>
      <c r="FL42" s="363"/>
      <c r="FM42" s="363"/>
      <c r="FN42" s="363"/>
      <c r="FO42" s="363"/>
      <c r="FP42" s="363"/>
      <c r="FQ42" s="363"/>
      <c r="FR42" s="363"/>
      <c r="FS42" s="363"/>
      <c r="FT42" s="363"/>
      <c r="FU42" s="363"/>
      <c r="FV42" s="363"/>
      <c r="FW42" s="363"/>
      <c r="FX42" s="363"/>
      <c r="FY42" s="363"/>
      <c r="FZ42" s="363"/>
      <c r="GA42" s="363"/>
      <c r="GB42" s="363"/>
      <c r="GC42" s="363"/>
      <c r="GD42" s="363"/>
      <c r="GE42" s="363"/>
      <c r="GF42" s="363"/>
      <c r="GG42" s="363"/>
      <c r="GH42" s="363"/>
      <c r="GI42" s="363"/>
      <c r="GJ42" s="363"/>
      <c r="GK42" s="363"/>
      <c r="GL42" s="363"/>
      <c r="GM42" s="363"/>
      <c r="GN42" s="363"/>
      <c r="GO42" s="363"/>
      <c r="GP42" s="363"/>
      <c r="GQ42" s="363"/>
      <c r="GR42" s="363"/>
      <c r="GS42" s="363"/>
      <c r="GT42" s="363"/>
      <c r="GU42" s="363"/>
      <c r="GV42" s="363"/>
      <c r="GW42" s="363"/>
      <c r="GX42" s="363"/>
      <c r="GY42" s="363"/>
      <c r="GZ42" s="363"/>
      <c r="HA42" s="363"/>
      <c r="HB42" s="363"/>
      <c r="HC42" s="363"/>
      <c r="HD42" s="363"/>
      <c r="HE42" s="363"/>
      <c r="HF42" s="363"/>
      <c r="HG42" s="363"/>
      <c r="HH42" s="363"/>
      <c r="HI42" s="363"/>
      <c r="HJ42" s="363"/>
      <c r="HK42" s="363"/>
      <c r="HL42" s="363"/>
      <c r="HM42" s="363"/>
      <c r="HN42" s="363"/>
    </row>
    <row r="43" spans="1:222" s="364" customFormat="1" x14ac:dyDescent="0.25">
      <c r="A43" s="339"/>
      <c r="F43" s="363"/>
      <c r="G43" s="363"/>
      <c r="H43" s="363"/>
      <c r="I43" s="363"/>
      <c r="J43" s="363"/>
      <c r="K43" s="363"/>
      <c r="L43" s="363"/>
      <c r="M43" s="367"/>
      <c r="N43" s="367"/>
      <c r="O43" s="367"/>
      <c r="P43" s="367"/>
      <c r="Q43" s="350"/>
      <c r="R43" s="350"/>
      <c r="S43" s="368"/>
      <c r="T43" s="368"/>
      <c r="U43" s="368"/>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c r="AT43" s="363"/>
      <c r="AU43" s="363"/>
      <c r="AV43" s="363"/>
      <c r="AW43" s="363"/>
      <c r="AX43" s="363"/>
      <c r="AY43" s="363"/>
      <c r="AZ43" s="363"/>
      <c r="BA43" s="363"/>
      <c r="BB43" s="363"/>
      <c r="BC43" s="363"/>
      <c r="BD43" s="363"/>
      <c r="BE43" s="363"/>
      <c r="BF43" s="363"/>
      <c r="BG43" s="363"/>
      <c r="BH43" s="363"/>
      <c r="BI43" s="363"/>
      <c r="BJ43" s="363"/>
      <c r="BK43" s="363"/>
      <c r="BL43" s="363"/>
      <c r="BM43" s="363"/>
      <c r="BN43" s="363"/>
      <c r="BO43" s="363"/>
      <c r="BP43" s="363"/>
      <c r="BQ43" s="363"/>
      <c r="BR43" s="363"/>
      <c r="BS43" s="363"/>
      <c r="BT43" s="363"/>
      <c r="BU43" s="363"/>
      <c r="BV43" s="363"/>
      <c r="BW43" s="363"/>
      <c r="BX43" s="363"/>
      <c r="BY43" s="363"/>
      <c r="BZ43" s="363"/>
      <c r="CA43" s="363"/>
      <c r="CB43" s="363"/>
      <c r="CC43" s="363"/>
      <c r="CD43" s="363"/>
      <c r="CE43" s="363"/>
      <c r="CF43" s="363"/>
      <c r="CG43" s="363"/>
      <c r="CH43" s="363"/>
      <c r="CI43" s="363"/>
      <c r="CJ43" s="363"/>
      <c r="CK43" s="363"/>
      <c r="CL43" s="363"/>
      <c r="CM43" s="363"/>
      <c r="CN43" s="363"/>
      <c r="CO43" s="363"/>
      <c r="CP43" s="363"/>
      <c r="CQ43" s="363"/>
      <c r="CR43" s="363"/>
      <c r="CS43" s="363"/>
      <c r="CT43" s="363"/>
      <c r="CU43" s="363"/>
      <c r="CV43" s="363"/>
      <c r="CW43" s="363"/>
      <c r="CX43" s="363"/>
      <c r="CY43" s="363"/>
      <c r="CZ43" s="363"/>
      <c r="DA43" s="363"/>
      <c r="DB43" s="363"/>
      <c r="DC43" s="363"/>
      <c r="DD43" s="363"/>
      <c r="DE43" s="363"/>
      <c r="DF43" s="363"/>
      <c r="DG43" s="363"/>
      <c r="DH43" s="363"/>
      <c r="DI43" s="363"/>
      <c r="DJ43" s="363"/>
      <c r="DK43" s="363"/>
      <c r="DL43" s="363"/>
      <c r="DM43" s="363"/>
      <c r="DN43" s="363"/>
      <c r="DO43" s="363"/>
      <c r="DP43" s="363"/>
      <c r="DQ43" s="363"/>
      <c r="DR43" s="363"/>
      <c r="DS43" s="363"/>
      <c r="DT43" s="363"/>
      <c r="DU43" s="363"/>
      <c r="DV43" s="363"/>
      <c r="DW43" s="363"/>
      <c r="DX43" s="363"/>
      <c r="DY43" s="363"/>
      <c r="DZ43" s="363"/>
      <c r="EA43" s="363"/>
      <c r="EB43" s="363"/>
      <c r="EC43" s="363"/>
      <c r="ED43" s="363"/>
      <c r="EE43" s="363"/>
      <c r="EF43" s="363"/>
      <c r="EG43" s="363"/>
      <c r="EH43" s="363"/>
      <c r="EI43" s="363"/>
      <c r="EJ43" s="363"/>
      <c r="EK43" s="363"/>
      <c r="EL43" s="363"/>
      <c r="EM43" s="363"/>
      <c r="EN43" s="363"/>
      <c r="EO43" s="363"/>
      <c r="EP43" s="363"/>
      <c r="EQ43" s="363"/>
      <c r="ER43" s="363"/>
      <c r="ES43" s="363"/>
      <c r="ET43" s="363"/>
      <c r="EU43" s="363"/>
      <c r="EV43" s="363"/>
      <c r="EW43" s="363"/>
      <c r="EX43" s="363"/>
      <c r="EY43" s="363"/>
      <c r="EZ43" s="363"/>
      <c r="FA43" s="363"/>
      <c r="FB43" s="363"/>
      <c r="FC43" s="363"/>
      <c r="FD43" s="363"/>
      <c r="FE43" s="363"/>
      <c r="FF43" s="363"/>
      <c r="FG43" s="363"/>
      <c r="FH43" s="363"/>
      <c r="FI43" s="363"/>
      <c r="FJ43" s="363"/>
      <c r="FK43" s="363"/>
      <c r="FL43" s="363"/>
      <c r="FM43" s="363"/>
      <c r="FN43" s="363"/>
      <c r="FO43" s="363"/>
      <c r="FP43" s="363"/>
      <c r="FQ43" s="363"/>
      <c r="FR43" s="363"/>
      <c r="FS43" s="363"/>
      <c r="FT43" s="363"/>
      <c r="FU43" s="363"/>
      <c r="FV43" s="363"/>
      <c r="FW43" s="363"/>
      <c r="FX43" s="363"/>
      <c r="FY43" s="363"/>
      <c r="FZ43" s="363"/>
      <c r="GA43" s="363"/>
      <c r="GB43" s="363"/>
      <c r="GC43" s="363"/>
      <c r="GD43" s="363"/>
      <c r="GE43" s="363"/>
      <c r="GF43" s="363"/>
      <c r="GG43" s="363"/>
      <c r="GH43" s="363"/>
      <c r="GI43" s="363"/>
      <c r="GJ43" s="363"/>
      <c r="GK43" s="363"/>
      <c r="GL43" s="363"/>
      <c r="GM43" s="363"/>
      <c r="GN43" s="363"/>
      <c r="GO43" s="363"/>
      <c r="GP43" s="363"/>
      <c r="GQ43" s="363"/>
      <c r="GR43" s="363"/>
      <c r="GS43" s="363"/>
      <c r="GT43" s="363"/>
      <c r="GU43" s="363"/>
      <c r="GV43" s="363"/>
      <c r="GW43" s="363"/>
      <c r="GX43" s="363"/>
      <c r="GY43" s="363"/>
      <c r="GZ43" s="363"/>
      <c r="HA43" s="363"/>
      <c r="HB43" s="363"/>
      <c r="HC43" s="363"/>
      <c r="HD43" s="363"/>
      <c r="HE43" s="363"/>
      <c r="HF43" s="363"/>
      <c r="HG43" s="363"/>
      <c r="HH43" s="363"/>
      <c r="HI43" s="363"/>
      <c r="HJ43" s="363"/>
      <c r="HK43" s="363"/>
      <c r="HL43" s="363"/>
      <c r="HM43" s="363"/>
      <c r="HN43" s="363"/>
    </row>
    <row r="44" spans="1:222" s="364" customFormat="1" x14ac:dyDescent="0.25">
      <c r="A44" s="339"/>
      <c r="F44" s="363"/>
      <c r="G44" s="363"/>
      <c r="H44" s="363"/>
      <c r="I44" s="363"/>
      <c r="J44" s="363"/>
      <c r="K44" s="363"/>
      <c r="L44" s="363"/>
      <c r="M44" s="367"/>
      <c r="N44" s="367"/>
      <c r="O44" s="367"/>
      <c r="P44" s="367"/>
      <c r="Q44" s="350"/>
      <c r="R44" s="350"/>
      <c r="S44" s="368"/>
      <c r="T44" s="368"/>
      <c r="U44" s="368"/>
      <c r="V44" s="363"/>
      <c r="W44" s="363"/>
      <c r="X44" s="363"/>
      <c r="Y44" s="363"/>
      <c r="Z44" s="363"/>
      <c r="AA44" s="363"/>
      <c r="AB44" s="363"/>
      <c r="AC44" s="363"/>
      <c r="AD44" s="363"/>
      <c r="AE44" s="363"/>
      <c r="AF44" s="363"/>
      <c r="AG44" s="363"/>
      <c r="AH44" s="363"/>
      <c r="AI44" s="363"/>
      <c r="AJ44" s="363"/>
      <c r="AK44" s="363"/>
      <c r="AL44" s="363"/>
      <c r="AM44" s="363"/>
      <c r="AN44" s="363"/>
      <c r="AO44" s="363"/>
      <c r="AP44" s="363"/>
      <c r="AQ44" s="363"/>
      <c r="AR44" s="363"/>
      <c r="AS44" s="363"/>
      <c r="AT44" s="363"/>
      <c r="AU44" s="363"/>
      <c r="AV44" s="363"/>
      <c r="AW44" s="363"/>
      <c r="AX44" s="363"/>
      <c r="AY44" s="363"/>
      <c r="AZ44" s="363"/>
      <c r="BA44" s="363"/>
      <c r="BB44" s="363"/>
      <c r="BC44" s="363"/>
      <c r="BD44" s="363"/>
      <c r="BE44" s="363"/>
      <c r="BF44" s="363"/>
      <c r="BG44" s="363"/>
      <c r="BH44" s="363"/>
      <c r="BI44" s="363"/>
      <c r="BJ44" s="363"/>
      <c r="BK44" s="363"/>
      <c r="BL44" s="363"/>
      <c r="BM44" s="363"/>
      <c r="BN44" s="363"/>
      <c r="BO44" s="363"/>
      <c r="BP44" s="363"/>
      <c r="BQ44" s="363"/>
      <c r="BR44" s="363"/>
      <c r="BS44" s="363"/>
      <c r="BT44" s="363"/>
      <c r="BU44" s="363"/>
      <c r="BV44" s="363"/>
      <c r="BW44" s="363"/>
      <c r="BX44" s="363"/>
      <c r="BY44" s="363"/>
      <c r="BZ44" s="363"/>
      <c r="CA44" s="363"/>
      <c r="CB44" s="363"/>
      <c r="CC44" s="363"/>
      <c r="CD44" s="363"/>
      <c r="CE44" s="363"/>
      <c r="CF44" s="363"/>
      <c r="CG44" s="363"/>
      <c r="CH44" s="363"/>
      <c r="CI44" s="363"/>
      <c r="CJ44" s="363"/>
      <c r="CK44" s="363"/>
      <c r="CL44" s="363"/>
      <c r="CM44" s="363"/>
      <c r="CN44" s="363"/>
      <c r="CO44" s="363"/>
      <c r="CP44" s="363"/>
      <c r="CQ44" s="363"/>
      <c r="CR44" s="363"/>
      <c r="CS44" s="363"/>
      <c r="CT44" s="363"/>
      <c r="CU44" s="363"/>
      <c r="CV44" s="363"/>
      <c r="CW44" s="363"/>
      <c r="CX44" s="363"/>
      <c r="CY44" s="363"/>
      <c r="CZ44" s="363"/>
      <c r="DA44" s="363"/>
      <c r="DB44" s="363"/>
      <c r="DC44" s="363"/>
      <c r="DD44" s="363"/>
      <c r="DE44" s="363"/>
      <c r="DF44" s="363"/>
      <c r="DG44" s="363"/>
      <c r="DH44" s="363"/>
      <c r="DI44" s="363"/>
      <c r="DJ44" s="363"/>
      <c r="DK44" s="363"/>
      <c r="DL44" s="363"/>
      <c r="DM44" s="363"/>
      <c r="DN44" s="363"/>
      <c r="DO44" s="363"/>
      <c r="DP44" s="363"/>
      <c r="DQ44" s="363"/>
      <c r="DR44" s="363"/>
      <c r="DS44" s="363"/>
      <c r="DT44" s="363"/>
      <c r="DU44" s="363"/>
      <c r="DV44" s="363"/>
      <c r="DW44" s="363"/>
      <c r="DX44" s="363"/>
      <c r="DY44" s="363"/>
      <c r="DZ44" s="363"/>
      <c r="EA44" s="363"/>
      <c r="EB44" s="363"/>
      <c r="EC44" s="363"/>
      <c r="ED44" s="363"/>
      <c r="EE44" s="363"/>
      <c r="EF44" s="363"/>
      <c r="EG44" s="363"/>
      <c r="EH44" s="363"/>
      <c r="EI44" s="363"/>
      <c r="EJ44" s="363"/>
      <c r="EK44" s="363"/>
      <c r="EL44" s="363"/>
      <c r="EM44" s="363"/>
      <c r="EN44" s="363"/>
      <c r="EO44" s="363"/>
      <c r="EP44" s="363"/>
      <c r="EQ44" s="363"/>
      <c r="ER44" s="363"/>
      <c r="ES44" s="363"/>
      <c r="ET44" s="363"/>
      <c r="EU44" s="363"/>
      <c r="EV44" s="363"/>
      <c r="EW44" s="363"/>
      <c r="EX44" s="363"/>
      <c r="EY44" s="363"/>
      <c r="EZ44" s="363"/>
      <c r="FA44" s="363"/>
      <c r="FB44" s="363"/>
      <c r="FC44" s="363"/>
      <c r="FD44" s="363"/>
      <c r="FE44" s="363"/>
      <c r="FF44" s="363"/>
      <c r="FG44" s="363"/>
      <c r="FH44" s="363"/>
      <c r="FI44" s="363"/>
      <c r="FJ44" s="363"/>
      <c r="FK44" s="363"/>
      <c r="FL44" s="363"/>
      <c r="FM44" s="363"/>
      <c r="FN44" s="363"/>
      <c r="FO44" s="363"/>
      <c r="FP44" s="363"/>
      <c r="FQ44" s="363"/>
      <c r="FR44" s="363"/>
      <c r="FS44" s="363"/>
      <c r="FT44" s="363"/>
      <c r="FU44" s="363"/>
      <c r="FV44" s="363"/>
      <c r="FW44" s="363"/>
      <c r="FX44" s="363"/>
      <c r="FY44" s="363"/>
      <c r="FZ44" s="363"/>
      <c r="GA44" s="363"/>
      <c r="GB44" s="363"/>
      <c r="GC44" s="363"/>
      <c r="GD44" s="363"/>
      <c r="GE44" s="363"/>
      <c r="GF44" s="363"/>
      <c r="GG44" s="363"/>
      <c r="GH44" s="363"/>
      <c r="GI44" s="363"/>
      <c r="GJ44" s="363"/>
      <c r="GK44" s="363"/>
      <c r="GL44" s="363"/>
      <c r="GM44" s="363"/>
      <c r="GN44" s="363"/>
      <c r="GO44" s="363"/>
      <c r="GP44" s="363"/>
      <c r="GQ44" s="363"/>
      <c r="GR44" s="363"/>
      <c r="GS44" s="363"/>
      <c r="GT44" s="363"/>
      <c r="GU44" s="363"/>
      <c r="GV44" s="363"/>
      <c r="GW44" s="363"/>
      <c r="GX44" s="363"/>
      <c r="GY44" s="363"/>
      <c r="GZ44" s="363"/>
      <c r="HA44" s="363"/>
      <c r="HB44" s="363"/>
      <c r="HC44" s="363"/>
      <c r="HD44" s="363"/>
      <c r="HE44" s="363"/>
      <c r="HF44" s="363"/>
      <c r="HG44" s="363"/>
      <c r="HH44" s="363"/>
      <c r="HI44" s="363"/>
      <c r="HJ44" s="363"/>
      <c r="HK44" s="363"/>
      <c r="HL44" s="363"/>
      <c r="HM44" s="363"/>
      <c r="HN44" s="363"/>
    </row>
    <row r="45" spans="1:222" s="364" customFormat="1" x14ac:dyDescent="0.25">
      <c r="A45" s="339"/>
      <c r="F45" s="363"/>
      <c r="G45" s="363"/>
      <c r="H45" s="363"/>
      <c r="I45" s="363"/>
      <c r="J45" s="363"/>
      <c r="K45" s="363"/>
      <c r="L45" s="363"/>
      <c r="M45" s="367"/>
      <c r="N45" s="367"/>
      <c r="O45" s="367"/>
      <c r="P45" s="367"/>
      <c r="Q45" s="350"/>
      <c r="R45" s="350"/>
      <c r="S45" s="368"/>
      <c r="T45" s="368"/>
      <c r="U45" s="368"/>
      <c r="V45" s="363"/>
      <c r="W45" s="363"/>
      <c r="X45" s="363"/>
      <c r="Y45" s="363"/>
      <c r="Z45" s="363"/>
      <c r="AA45" s="363"/>
      <c r="AB45" s="363"/>
      <c r="AC45" s="363"/>
      <c r="AD45" s="363"/>
      <c r="AE45" s="363"/>
      <c r="AF45" s="363"/>
      <c r="AG45" s="363"/>
      <c r="AH45" s="363"/>
      <c r="AI45" s="363"/>
      <c r="AJ45" s="363"/>
      <c r="AK45" s="363"/>
      <c r="AL45" s="363"/>
      <c r="AM45" s="363"/>
      <c r="AN45" s="363"/>
      <c r="AO45" s="363"/>
      <c r="AP45" s="363"/>
      <c r="AQ45" s="363"/>
      <c r="AR45" s="363"/>
      <c r="AS45" s="363"/>
      <c r="AT45" s="363"/>
      <c r="AU45" s="363"/>
      <c r="AV45" s="363"/>
      <c r="AW45" s="363"/>
      <c r="AX45" s="363"/>
      <c r="AY45" s="363"/>
      <c r="AZ45" s="363"/>
      <c r="BA45" s="363"/>
      <c r="BB45" s="363"/>
      <c r="BC45" s="363"/>
      <c r="BD45" s="363"/>
      <c r="BE45" s="363"/>
      <c r="BF45" s="363"/>
      <c r="BG45" s="363"/>
      <c r="BH45" s="363"/>
      <c r="BI45" s="363"/>
      <c r="BJ45" s="363"/>
      <c r="BK45" s="363"/>
      <c r="BL45" s="363"/>
      <c r="BM45" s="363"/>
      <c r="BN45" s="363"/>
      <c r="BO45" s="363"/>
      <c r="BP45" s="363"/>
      <c r="BQ45" s="363"/>
      <c r="BR45" s="363"/>
      <c r="BS45" s="363"/>
      <c r="BT45" s="363"/>
      <c r="BU45" s="363"/>
      <c r="BV45" s="363"/>
      <c r="BW45" s="363"/>
      <c r="BX45" s="363"/>
      <c r="BY45" s="363"/>
      <c r="BZ45" s="363"/>
      <c r="CA45" s="363"/>
      <c r="CB45" s="363"/>
      <c r="CC45" s="363"/>
      <c r="CD45" s="363"/>
      <c r="CE45" s="363"/>
      <c r="CF45" s="363"/>
      <c r="CG45" s="363"/>
      <c r="CH45" s="363"/>
      <c r="CI45" s="363"/>
      <c r="CJ45" s="363"/>
      <c r="CK45" s="363"/>
      <c r="CL45" s="363"/>
      <c r="CM45" s="363"/>
      <c r="CN45" s="363"/>
      <c r="CO45" s="363"/>
      <c r="CP45" s="363"/>
      <c r="CQ45" s="363"/>
      <c r="CR45" s="363"/>
      <c r="CS45" s="363"/>
      <c r="CT45" s="363"/>
      <c r="CU45" s="363"/>
      <c r="CV45" s="363"/>
      <c r="CW45" s="363"/>
      <c r="CX45" s="363"/>
      <c r="CY45" s="363"/>
      <c r="CZ45" s="363"/>
      <c r="DA45" s="363"/>
      <c r="DB45" s="363"/>
      <c r="DC45" s="363"/>
      <c r="DD45" s="363"/>
      <c r="DE45" s="363"/>
      <c r="DF45" s="363"/>
      <c r="DG45" s="363"/>
      <c r="DH45" s="363"/>
      <c r="DI45" s="363"/>
      <c r="DJ45" s="363"/>
      <c r="DK45" s="363"/>
      <c r="DL45" s="363"/>
      <c r="DM45" s="363"/>
      <c r="DN45" s="363"/>
      <c r="DO45" s="363"/>
      <c r="DP45" s="363"/>
      <c r="DQ45" s="363"/>
      <c r="DR45" s="363"/>
      <c r="DS45" s="363"/>
      <c r="DT45" s="363"/>
      <c r="DU45" s="363"/>
      <c r="DV45" s="363"/>
      <c r="DW45" s="363"/>
      <c r="DX45" s="363"/>
      <c r="DY45" s="363"/>
      <c r="DZ45" s="363"/>
      <c r="EA45" s="363"/>
      <c r="EB45" s="363"/>
      <c r="EC45" s="363"/>
      <c r="ED45" s="363"/>
      <c r="EE45" s="363"/>
      <c r="EF45" s="363"/>
      <c r="EG45" s="363"/>
      <c r="EH45" s="363"/>
      <c r="EI45" s="363"/>
      <c r="EJ45" s="363"/>
      <c r="EK45" s="363"/>
      <c r="EL45" s="363"/>
      <c r="EM45" s="363"/>
      <c r="EN45" s="363"/>
      <c r="EO45" s="363"/>
      <c r="EP45" s="363"/>
      <c r="EQ45" s="363"/>
      <c r="ER45" s="363"/>
      <c r="ES45" s="363"/>
      <c r="ET45" s="363"/>
      <c r="EU45" s="363"/>
      <c r="EV45" s="363"/>
      <c r="EW45" s="363"/>
      <c r="EX45" s="363"/>
      <c r="EY45" s="363"/>
      <c r="EZ45" s="363"/>
      <c r="FA45" s="363"/>
      <c r="FB45" s="363"/>
      <c r="FC45" s="363"/>
      <c r="FD45" s="363"/>
      <c r="FE45" s="363"/>
      <c r="FF45" s="363"/>
      <c r="FG45" s="363"/>
      <c r="FH45" s="363"/>
      <c r="FI45" s="363"/>
      <c r="FJ45" s="363"/>
      <c r="FK45" s="363"/>
      <c r="FL45" s="363"/>
      <c r="FM45" s="363"/>
      <c r="FN45" s="363"/>
      <c r="FO45" s="363"/>
      <c r="FP45" s="363"/>
      <c r="FQ45" s="363"/>
      <c r="FR45" s="363"/>
      <c r="FS45" s="363"/>
      <c r="FT45" s="363"/>
      <c r="FU45" s="363"/>
      <c r="FV45" s="363"/>
      <c r="FW45" s="363"/>
      <c r="FX45" s="363"/>
      <c r="FY45" s="363"/>
      <c r="FZ45" s="363"/>
      <c r="GA45" s="363"/>
      <c r="GB45" s="363"/>
      <c r="GC45" s="363"/>
      <c r="GD45" s="363"/>
      <c r="GE45" s="363"/>
      <c r="GF45" s="363"/>
      <c r="GG45" s="363"/>
      <c r="GH45" s="363"/>
      <c r="GI45" s="363"/>
      <c r="GJ45" s="363"/>
      <c r="GK45" s="363"/>
      <c r="GL45" s="363"/>
      <c r="GM45" s="363"/>
      <c r="GN45" s="363"/>
      <c r="GO45" s="363"/>
      <c r="GP45" s="363"/>
      <c r="GQ45" s="363"/>
      <c r="GR45" s="363"/>
      <c r="GS45" s="363"/>
      <c r="GT45" s="363"/>
      <c r="GU45" s="363"/>
      <c r="GV45" s="363"/>
      <c r="GW45" s="363"/>
      <c r="GX45" s="363"/>
      <c r="GY45" s="363"/>
      <c r="GZ45" s="363"/>
      <c r="HA45" s="363"/>
      <c r="HB45" s="363"/>
      <c r="HC45" s="363"/>
      <c r="HD45" s="363"/>
      <c r="HE45" s="363"/>
      <c r="HF45" s="363"/>
      <c r="HG45" s="363"/>
      <c r="HH45" s="363"/>
      <c r="HI45" s="363"/>
      <c r="HJ45" s="363"/>
      <c r="HK45" s="363"/>
      <c r="HL45" s="363"/>
      <c r="HM45" s="363"/>
      <c r="HN45" s="363"/>
    </row>
    <row r="46" spans="1:222" s="364" customFormat="1" x14ac:dyDescent="0.25">
      <c r="A46" s="339"/>
      <c r="F46" s="363"/>
      <c r="G46" s="363"/>
      <c r="H46" s="363"/>
      <c r="I46" s="363"/>
      <c r="J46" s="363"/>
      <c r="K46" s="363"/>
      <c r="L46" s="363"/>
      <c r="M46" s="367"/>
      <c r="N46" s="367"/>
      <c r="O46" s="367"/>
      <c r="P46" s="367"/>
      <c r="Q46" s="350"/>
      <c r="R46" s="350"/>
      <c r="S46" s="368"/>
      <c r="T46" s="368"/>
      <c r="U46" s="368"/>
      <c r="V46" s="363"/>
      <c r="W46" s="363"/>
      <c r="X46" s="363"/>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c r="AY46" s="363"/>
      <c r="AZ46" s="363"/>
      <c r="BA46" s="363"/>
      <c r="BB46" s="363"/>
      <c r="BC46" s="363"/>
      <c r="BD46" s="363"/>
      <c r="BE46" s="363"/>
      <c r="BF46" s="363"/>
      <c r="BG46" s="363"/>
      <c r="BH46" s="363"/>
      <c r="BI46" s="363"/>
      <c r="BJ46" s="363"/>
      <c r="BK46" s="363"/>
      <c r="BL46" s="363"/>
      <c r="BM46" s="363"/>
      <c r="BN46" s="363"/>
      <c r="BO46" s="363"/>
      <c r="BP46" s="363"/>
      <c r="BQ46" s="363"/>
      <c r="BR46" s="363"/>
      <c r="BS46" s="363"/>
      <c r="BT46" s="363"/>
      <c r="BU46" s="363"/>
      <c r="BV46" s="363"/>
      <c r="BW46" s="363"/>
      <c r="BX46" s="363"/>
      <c r="BY46" s="363"/>
      <c r="BZ46" s="363"/>
      <c r="CA46" s="363"/>
      <c r="CB46" s="363"/>
      <c r="CC46" s="363"/>
      <c r="CD46" s="363"/>
      <c r="CE46" s="363"/>
      <c r="CF46" s="363"/>
      <c r="CG46" s="363"/>
      <c r="CH46" s="363"/>
      <c r="CI46" s="363"/>
      <c r="CJ46" s="363"/>
      <c r="CK46" s="363"/>
      <c r="CL46" s="363"/>
      <c r="CM46" s="363"/>
      <c r="CN46" s="363"/>
      <c r="CO46" s="363"/>
      <c r="CP46" s="363"/>
      <c r="CQ46" s="363"/>
      <c r="CR46" s="363"/>
      <c r="CS46" s="363"/>
      <c r="CT46" s="363"/>
      <c r="CU46" s="363"/>
      <c r="CV46" s="363"/>
      <c r="CW46" s="363"/>
      <c r="CX46" s="363"/>
      <c r="CY46" s="363"/>
      <c r="CZ46" s="363"/>
      <c r="DA46" s="363"/>
      <c r="DB46" s="363"/>
      <c r="DC46" s="363"/>
      <c r="DD46" s="363"/>
      <c r="DE46" s="363"/>
      <c r="DF46" s="363"/>
      <c r="DG46" s="363"/>
      <c r="DH46" s="363"/>
      <c r="DI46" s="363"/>
      <c r="DJ46" s="363"/>
      <c r="DK46" s="363"/>
      <c r="DL46" s="363"/>
      <c r="DM46" s="363"/>
      <c r="DN46" s="363"/>
      <c r="DO46" s="363"/>
      <c r="DP46" s="363"/>
      <c r="DQ46" s="363"/>
      <c r="DR46" s="363"/>
      <c r="DS46" s="363"/>
      <c r="DT46" s="363"/>
      <c r="DU46" s="363"/>
      <c r="DV46" s="363"/>
      <c r="DW46" s="363"/>
      <c r="DX46" s="363"/>
      <c r="DY46" s="363"/>
      <c r="DZ46" s="363"/>
      <c r="EA46" s="363"/>
      <c r="EB46" s="363"/>
      <c r="EC46" s="363"/>
      <c r="ED46" s="363"/>
      <c r="EE46" s="363"/>
      <c r="EF46" s="363"/>
      <c r="EG46" s="363"/>
      <c r="EH46" s="363"/>
      <c r="EI46" s="363"/>
      <c r="EJ46" s="363"/>
      <c r="EK46" s="363"/>
      <c r="EL46" s="363"/>
      <c r="EM46" s="363"/>
      <c r="EN46" s="363"/>
      <c r="EO46" s="363"/>
      <c r="EP46" s="363"/>
      <c r="EQ46" s="363"/>
      <c r="ER46" s="363"/>
      <c r="ES46" s="363"/>
      <c r="ET46" s="363"/>
      <c r="EU46" s="363"/>
      <c r="EV46" s="363"/>
      <c r="EW46" s="363"/>
      <c r="EX46" s="363"/>
      <c r="EY46" s="363"/>
      <c r="EZ46" s="363"/>
      <c r="FA46" s="363"/>
      <c r="FB46" s="363"/>
      <c r="FC46" s="363"/>
      <c r="FD46" s="363"/>
      <c r="FE46" s="363"/>
      <c r="FF46" s="363"/>
      <c r="FG46" s="363"/>
      <c r="FH46" s="363"/>
      <c r="FI46" s="363"/>
      <c r="FJ46" s="363"/>
      <c r="FK46" s="363"/>
      <c r="FL46" s="363"/>
      <c r="FM46" s="363"/>
      <c r="FN46" s="363"/>
      <c r="FO46" s="363"/>
      <c r="FP46" s="363"/>
      <c r="FQ46" s="363"/>
      <c r="FR46" s="363"/>
      <c r="FS46" s="363"/>
      <c r="FT46" s="363"/>
      <c r="FU46" s="363"/>
      <c r="FV46" s="363"/>
      <c r="FW46" s="363"/>
      <c r="FX46" s="363"/>
      <c r="FY46" s="363"/>
      <c r="FZ46" s="363"/>
      <c r="GA46" s="363"/>
      <c r="GB46" s="363"/>
      <c r="GC46" s="363"/>
      <c r="GD46" s="363"/>
      <c r="GE46" s="363"/>
      <c r="GF46" s="363"/>
      <c r="GG46" s="363"/>
      <c r="GH46" s="363"/>
      <c r="GI46" s="363"/>
      <c r="GJ46" s="363"/>
      <c r="GK46" s="363"/>
      <c r="GL46" s="363"/>
      <c r="GM46" s="363"/>
      <c r="GN46" s="363"/>
      <c r="GO46" s="363"/>
      <c r="GP46" s="363"/>
      <c r="GQ46" s="363"/>
      <c r="GR46" s="363"/>
      <c r="GS46" s="363"/>
      <c r="GT46" s="363"/>
      <c r="GU46" s="363"/>
      <c r="GV46" s="363"/>
      <c r="GW46" s="363"/>
      <c r="GX46" s="363"/>
      <c r="GY46" s="363"/>
      <c r="GZ46" s="363"/>
      <c r="HA46" s="363"/>
      <c r="HB46" s="363"/>
      <c r="HC46" s="363"/>
      <c r="HD46" s="363"/>
      <c r="HE46" s="363"/>
      <c r="HF46" s="363"/>
      <c r="HG46" s="363"/>
      <c r="HH46" s="363"/>
      <c r="HI46" s="363"/>
      <c r="HJ46" s="363"/>
      <c r="HK46" s="363"/>
      <c r="HL46" s="363"/>
      <c r="HM46" s="363"/>
      <c r="HN46" s="363"/>
    </row>
    <row r="47" spans="1:222" s="364" customFormat="1" x14ac:dyDescent="0.25">
      <c r="A47" s="339"/>
      <c r="F47" s="363"/>
      <c r="G47" s="363"/>
      <c r="H47" s="363"/>
      <c r="I47" s="363"/>
      <c r="J47" s="363"/>
      <c r="K47" s="363"/>
      <c r="L47" s="363"/>
      <c r="M47" s="367"/>
      <c r="N47" s="367"/>
      <c r="O47" s="367"/>
      <c r="P47" s="367"/>
      <c r="Q47" s="350"/>
      <c r="R47" s="350"/>
      <c r="S47" s="368"/>
      <c r="T47" s="368"/>
      <c r="U47" s="368"/>
      <c r="V47" s="363"/>
      <c r="W47" s="363"/>
      <c r="X47" s="363"/>
      <c r="Y47" s="363"/>
      <c r="Z47" s="363"/>
      <c r="AA47" s="363"/>
      <c r="AB47" s="363"/>
      <c r="AC47" s="363"/>
      <c r="AD47" s="363"/>
      <c r="AE47" s="363"/>
      <c r="AF47" s="363"/>
      <c r="AG47" s="363"/>
      <c r="AH47" s="363"/>
      <c r="AI47" s="363"/>
      <c r="AJ47" s="363"/>
      <c r="AK47" s="363"/>
      <c r="AL47" s="363"/>
      <c r="AM47" s="363"/>
      <c r="AN47" s="363"/>
      <c r="AO47" s="363"/>
      <c r="AP47" s="363"/>
      <c r="AQ47" s="363"/>
      <c r="AR47" s="363"/>
      <c r="AS47" s="363"/>
      <c r="AT47" s="363"/>
      <c r="AU47" s="363"/>
      <c r="AV47" s="363"/>
      <c r="AW47" s="363"/>
      <c r="AX47" s="363"/>
      <c r="AY47" s="363"/>
      <c r="AZ47" s="363"/>
      <c r="BA47" s="363"/>
      <c r="BB47" s="363"/>
      <c r="BC47" s="363"/>
      <c r="BD47" s="363"/>
      <c r="BE47" s="363"/>
      <c r="BF47" s="363"/>
      <c r="BG47" s="363"/>
      <c r="BH47" s="363"/>
      <c r="BI47" s="363"/>
      <c r="BJ47" s="363"/>
      <c r="BK47" s="363"/>
      <c r="BL47" s="363"/>
      <c r="BM47" s="363"/>
      <c r="BN47" s="363"/>
      <c r="BO47" s="363"/>
      <c r="BP47" s="363"/>
      <c r="BQ47" s="363"/>
      <c r="BR47" s="363"/>
      <c r="BS47" s="363"/>
      <c r="BT47" s="363"/>
      <c r="BU47" s="363"/>
      <c r="BV47" s="363"/>
      <c r="BW47" s="363"/>
      <c r="BX47" s="363"/>
      <c r="BY47" s="363"/>
      <c r="BZ47" s="363"/>
      <c r="CA47" s="363"/>
      <c r="CB47" s="363"/>
      <c r="CC47" s="363"/>
      <c r="CD47" s="363"/>
      <c r="CE47" s="363"/>
      <c r="CF47" s="363"/>
      <c r="CG47" s="363"/>
      <c r="CH47" s="363"/>
      <c r="CI47" s="363"/>
      <c r="CJ47" s="363"/>
      <c r="CK47" s="363"/>
      <c r="CL47" s="363"/>
      <c r="CM47" s="363"/>
      <c r="CN47" s="363"/>
      <c r="CO47" s="363"/>
      <c r="CP47" s="363"/>
      <c r="CQ47" s="363"/>
      <c r="CR47" s="363"/>
      <c r="CS47" s="363"/>
      <c r="CT47" s="363"/>
      <c r="CU47" s="363"/>
      <c r="CV47" s="363"/>
      <c r="CW47" s="363"/>
      <c r="CX47" s="363"/>
      <c r="CY47" s="363"/>
      <c r="CZ47" s="363"/>
      <c r="DA47" s="363"/>
      <c r="DB47" s="363"/>
      <c r="DC47" s="363"/>
      <c r="DD47" s="363"/>
      <c r="DE47" s="363"/>
      <c r="DF47" s="363"/>
      <c r="DG47" s="363"/>
      <c r="DH47" s="363"/>
      <c r="DI47" s="363"/>
      <c r="DJ47" s="363"/>
      <c r="DK47" s="363"/>
      <c r="DL47" s="363"/>
      <c r="DM47" s="363"/>
      <c r="DN47" s="363"/>
      <c r="DO47" s="363"/>
      <c r="DP47" s="363"/>
      <c r="DQ47" s="363"/>
      <c r="DR47" s="363"/>
      <c r="DS47" s="363"/>
      <c r="DT47" s="363"/>
      <c r="DU47" s="363"/>
      <c r="DV47" s="363"/>
      <c r="DW47" s="363"/>
      <c r="DX47" s="363"/>
      <c r="DY47" s="363"/>
      <c r="DZ47" s="363"/>
      <c r="EA47" s="363"/>
      <c r="EB47" s="363"/>
      <c r="EC47" s="363"/>
      <c r="ED47" s="363"/>
      <c r="EE47" s="363"/>
      <c r="EF47" s="363"/>
      <c r="EG47" s="363"/>
      <c r="EH47" s="363"/>
      <c r="EI47" s="363"/>
      <c r="EJ47" s="363"/>
      <c r="EK47" s="363"/>
      <c r="EL47" s="363"/>
      <c r="EM47" s="363"/>
      <c r="EN47" s="363"/>
      <c r="EO47" s="363"/>
      <c r="EP47" s="363"/>
      <c r="EQ47" s="363"/>
      <c r="ER47" s="363"/>
      <c r="ES47" s="363"/>
      <c r="ET47" s="363"/>
      <c r="EU47" s="363"/>
      <c r="EV47" s="363"/>
      <c r="EW47" s="363"/>
      <c r="EX47" s="363"/>
      <c r="EY47" s="363"/>
      <c r="EZ47" s="363"/>
      <c r="FA47" s="363"/>
      <c r="FB47" s="363"/>
      <c r="FC47" s="363"/>
      <c r="FD47" s="363"/>
      <c r="FE47" s="363"/>
      <c r="FF47" s="363"/>
      <c r="FG47" s="363"/>
      <c r="FH47" s="363"/>
      <c r="FI47" s="363"/>
      <c r="FJ47" s="363"/>
      <c r="FK47" s="363"/>
      <c r="FL47" s="363"/>
      <c r="FM47" s="363"/>
      <c r="FN47" s="363"/>
      <c r="FO47" s="363"/>
      <c r="FP47" s="363"/>
      <c r="FQ47" s="363"/>
      <c r="FR47" s="363"/>
      <c r="FS47" s="363"/>
      <c r="FT47" s="363"/>
      <c r="FU47" s="363"/>
      <c r="FV47" s="363"/>
      <c r="FW47" s="363"/>
      <c r="FX47" s="363"/>
      <c r="FY47" s="363"/>
      <c r="FZ47" s="363"/>
      <c r="GA47" s="363"/>
      <c r="GB47" s="363"/>
      <c r="GC47" s="363"/>
      <c r="GD47" s="363"/>
      <c r="GE47" s="363"/>
      <c r="GF47" s="363"/>
      <c r="GG47" s="363"/>
      <c r="GH47" s="363"/>
      <c r="GI47" s="363"/>
      <c r="GJ47" s="363"/>
      <c r="GK47" s="363"/>
      <c r="GL47" s="363"/>
      <c r="GM47" s="363"/>
      <c r="GN47" s="363"/>
      <c r="GO47" s="363"/>
      <c r="GP47" s="363"/>
      <c r="GQ47" s="363"/>
      <c r="GR47" s="363"/>
      <c r="GS47" s="363"/>
      <c r="GT47" s="363"/>
      <c r="GU47" s="363"/>
      <c r="GV47" s="363"/>
      <c r="GW47" s="363"/>
      <c r="GX47" s="363"/>
      <c r="GY47" s="363"/>
      <c r="GZ47" s="363"/>
      <c r="HA47" s="363"/>
      <c r="HB47" s="363"/>
      <c r="HC47" s="363"/>
      <c r="HD47" s="363"/>
      <c r="HE47" s="363"/>
      <c r="HF47" s="363"/>
      <c r="HG47" s="363"/>
      <c r="HH47" s="363"/>
      <c r="HI47" s="363"/>
      <c r="HJ47" s="363"/>
      <c r="HK47" s="363"/>
      <c r="HL47" s="363"/>
      <c r="HM47" s="363"/>
      <c r="HN47" s="363"/>
    </row>
    <row r="48" spans="1:222" s="364" customFormat="1" x14ac:dyDescent="0.25">
      <c r="A48" s="339"/>
      <c r="F48" s="363"/>
      <c r="G48" s="363"/>
      <c r="H48" s="363"/>
      <c r="I48" s="363"/>
      <c r="J48" s="363"/>
      <c r="K48" s="363"/>
      <c r="L48" s="363"/>
      <c r="M48" s="367"/>
      <c r="N48" s="367"/>
      <c r="O48" s="367"/>
      <c r="P48" s="367"/>
      <c r="Q48" s="350"/>
      <c r="R48" s="350"/>
      <c r="S48" s="368"/>
      <c r="T48" s="368"/>
      <c r="U48" s="368"/>
      <c r="V48" s="363"/>
      <c r="W48" s="363"/>
      <c r="X48" s="363"/>
      <c r="Y48" s="363"/>
      <c r="Z48" s="363"/>
      <c r="AA48" s="363"/>
      <c r="AB48" s="363"/>
      <c r="AC48" s="363"/>
      <c r="AD48" s="363"/>
      <c r="AE48" s="363"/>
      <c r="AF48" s="363"/>
      <c r="AG48" s="363"/>
      <c r="AH48" s="363"/>
      <c r="AI48" s="363"/>
      <c r="AJ48" s="363"/>
      <c r="AK48" s="363"/>
      <c r="AL48" s="363"/>
      <c r="AM48" s="363"/>
      <c r="AN48" s="363"/>
      <c r="AO48" s="363"/>
      <c r="AP48" s="363"/>
      <c r="AQ48" s="363"/>
      <c r="AR48" s="363"/>
      <c r="AS48" s="363"/>
      <c r="AT48" s="363"/>
      <c r="AU48" s="363"/>
      <c r="AV48" s="363"/>
      <c r="AW48" s="363"/>
      <c r="AX48" s="363"/>
      <c r="AY48" s="363"/>
      <c r="AZ48" s="363"/>
      <c r="BA48" s="363"/>
      <c r="BB48" s="363"/>
      <c r="BC48" s="363"/>
      <c r="BD48" s="363"/>
      <c r="BE48" s="363"/>
      <c r="BF48" s="363"/>
      <c r="BG48" s="363"/>
      <c r="BH48" s="363"/>
      <c r="BI48" s="363"/>
      <c r="BJ48" s="363"/>
      <c r="BK48" s="363"/>
      <c r="BL48" s="363"/>
      <c r="BM48" s="363"/>
      <c r="BN48" s="363"/>
      <c r="BO48" s="363"/>
      <c r="BP48" s="363"/>
      <c r="BQ48" s="363"/>
      <c r="BR48" s="363"/>
      <c r="BS48" s="363"/>
      <c r="BT48" s="363"/>
      <c r="BU48" s="363"/>
      <c r="BV48" s="363"/>
      <c r="BW48" s="363"/>
      <c r="BX48" s="363"/>
      <c r="BY48" s="363"/>
      <c r="BZ48" s="363"/>
      <c r="CA48" s="363"/>
      <c r="CB48" s="363"/>
      <c r="CC48" s="363"/>
      <c r="CD48" s="363"/>
      <c r="CE48" s="363"/>
      <c r="CF48" s="363"/>
      <c r="CG48" s="363"/>
      <c r="CH48" s="363"/>
      <c r="CI48" s="363"/>
      <c r="CJ48" s="363"/>
      <c r="CK48" s="363"/>
      <c r="CL48" s="363"/>
      <c r="CM48" s="363"/>
      <c r="CN48" s="363"/>
      <c r="CO48" s="363"/>
      <c r="CP48" s="363"/>
      <c r="CQ48" s="363"/>
      <c r="CR48" s="363"/>
      <c r="CS48" s="363"/>
      <c r="CT48" s="363"/>
      <c r="CU48" s="363"/>
      <c r="CV48" s="363"/>
      <c r="CW48" s="363"/>
      <c r="CX48" s="363"/>
      <c r="CY48" s="363"/>
      <c r="CZ48" s="363"/>
      <c r="DA48" s="363"/>
      <c r="DB48" s="363"/>
      <c r="DC48" s="363"/>
      <c r="DD48" s="363"/>
      <c r="DE48" s="363"/>
      <c r="DF48" s="363"/>
      <c r="DG48" s="363"/>
      <c r="DH48" s="363"/>
      <c r="DI48" s="363"/>
      <c r="DJ48" s="363"/>
      <c r="DK48" s="363"/>
      <c r="DL48" s="363"/>
      <c r="DM48" s="363"/>
      <c r="DN48" s="363"/>
      <c r="DO48" s="363"/>
      <c r="DP48" s="363"/>
      <c r="DQ48" s="363"/>
      <c r="DR48" s="363"/>
      <c r="DS48" s="363"/>
      <c r="DT48" s="363"/>
      <c r="DU48" s="363"/>
      <c r="DV48" s="363"/>
      <c r="DW48" s="363"/>
      <c r="DX48" s="363"/>
      <c r="DY48" s="363"/>
      <c r="DZ48" s="363"/>
      <c r="EA48" s="363"/>
      <c r="EB48" s="363"/>
      <c r="EC48" s="363"/>
      <c r="ED48" s="363"/>
      <c r="EE48" s="363"/>
      <c r="EF48" s="363"/>
      <c r="EG48" s="363"/>
      <c r="EH48" s="363"/>
      <c r="EI48" s="363"/>
      <c r="EJ48" s="363"/>
      <c r="EK48" s="363"/>
      <c r="EL48" s="363"/>
      <c r="EM48" s="363"/>
      <c r="EN48" s="363"/>
      <c r="EO48" s="363"/>
      <c r="EP48" s="363"/>
      <c r="EQ48" s="363"/>
      <c r="ER48" s="363"/>
      <c r="ES48" s="363"/>
      <c r="ET48" s="363"/>
      <c r="EU48" s="363"/>
      <c r="EV48" s="363"/>
      <c r="EW48" s="363"/>
      <c r="EX48" s="363"/>
      <c r="EY48" s="363"/>
      <c r="EZ48" s="363"/>
      <c r="FA48" s="363"/>
      <c r="FB48" s="363"/>
      <c r="FC48" s="363"/>
      <c r="FD48" s="363"/>
      <c r="FE48" s="363"/>
      <c r="FF48" s="363"/>
      <c r="FG48" s="363"/>
      <c r="FH48" s="363"/>
      <c r="FI48" s="363"/>
      <c r="FJ48" s="363"/>
      <c r="FK48" s="363"/>
      <c r="FL48" s="363"/>
      <c r="FM48" s="363"/>
      <c r="FN48" s="363"/>
      <c r="FO48" s="363"/>
      <c r="FP48" s="363"/>
      <c r="FQ48" s="363"/>
      <c r="FR48" s="363"/>
      <c r="FS48" s="363"/>
      <c r="FT48" s="363"/>
      <c r="FU48" s="363"/>
      <c r="FV48" s="363"/>
      <c r="FW48" s="363"/>
      <c r="FX48" s="363"/>
      <c r="FY48" s="363"/>
      <c r="FZ48" s="363"/>
      <c r="GA48" s="363"/>
      <c r="GB48" s="363"/>
      <c r="GC48" s="363"/>
      <c r="GD48" s="363"/>
      <c r="GE48" s="363"/>
      <c r="GF48" s="363"/>
      <c r="GG48" s="363"/>
      <c r="GH48" s="363"/>
      <c r="GI48" s="363"/>
      <c r="GJ48" s="363"/>
      <c r="GK48" s="363"/>
      <c r="GL48" s="363"/>
      <c r="GM48" s="363"/>
      <c r="GN48" s="363"/>
      <c r="GO48" s="363"/>
      <c r="GP48" s="363"/>
      <c r="GQ48" s="363"/>
      <c r="GR48" s="363"/>
      <c r="GS48" s="363"/>
      <c r="GT48" s="363"/>
      <c r="GU48" s="363"/>
      <c r="GV48" s="363"/>
      <c r="GW48" s="363"/>
      <c r="GX48" s="363"/>
      <c r="GY48" s="363"/>
      <c r="GZ48" s="363"/>
      <c r="HA48" s="363"/>
      <c r="HB48" s="363"/>
      <c r="HC48" s="363"/>
      <c r="HD48" s="363"/>
      <c r="HE48" s="363"/>
      <c r="HF48" s="363"/>
      <c r="HG48" s="363"/>
      <c r="HH48" s="363"/>
      <c r="HI48" s="363"/>
      <c r="HJ48" s="363"/>
      <c r="HK48" s="363"/>
      <c r="HL48" s="363"/>
      <c r="HM48" s="363"/>
      <c r="HN48" s="363"/>
    </row>
    <row r="49" spans="1:222" s="364" customFormat="1" x14ac:dyDescent="0.25">
      <c r="A49" s="339"/>
      <c r="F49" s="363"/>
      <c r="G49" s="363"/>
      <c r="H49" s="363"/>
      <c r="I49" s="363"/>
      <c r="J49" s="363"/>
      <c r="K49" s="363"/>
      <c r="L49" s="363"/>
      <c r="M49" s="367"/>
      <c r="N49" s="367"/>
      <c r="O49" s="367"/>
      <c r="P49" s="367"/>
      <c r="Q49" s="350"/>
      <c r="R49" s="350"/>
      <c r="S49" s="368"/>
      <c r="T49" s="368"/>
      <c r="U49" s="368"/>
      <c r="V49" s="363"/>
      <c r="W49" s="363"/>
      <c r="X49" s="363"/>
      <c r="Y49" s="363"/>
      <c r="Z49" s="363"/>
      <c r="AA49" s="363"/>
      <c r="AB49" s="363"/>
      <c r="AC49" s="363"/>
      <c r="AD49" s="363"/>
      <c r="AE49" s="363"/>
      <c r="AF49" s="363"/>
      <c r="AG49" s="363"/>
      <c r="AH49" s="363"/>
      <c r="AI49" s="363"/>
      <c r="AJ49" s="363"/>
      <c r="AK49" s="363"/>
      <c r="AL49" s="363"/>
      <c r="AM49" s="363"/>
      <c r="AN49" s="363"/>
      <c r="AO49" s="363"/>
      <c r="AP49" s="363"/>
      <c r="AQ49" s="363"/>
      <c r="AR49" s="363"/>
      <c r="AS49" s="363"/>
      <c r="AT49" s="363"/>
      <c r="AU49" s="363"/>
      <c r="AV49" s="363"/>
      <c r="AW49" s="363"/>
      <c r="AX49" s="363"/>
      <c r="AY49" s="363"/>
      <c r="AZ49" s="363"/>
      <c r="BA49" s="363"/>
      <c r="BB49" s="363"/>
      <c r="BC49" s="363"/>
      <c r="BD49" s="363"/>
      <c r="BE49" s="363"/>
      <c r="BF49" s="363"/>
      <c r="BG49" s="363"/>
      <c r="BH49" s="363"/>
      <c r="BI49" s="363"/>
      <c r="BJ49" s="363"/>
      <c r="BK49" s="363"/>
      <c r="BL49" s="363"/>
      <c r="BM49" s="363"/>
      <c r="BN49" s="363"/>
      <c r="BO49" s="363"/>
      <c r="BP49" s="363"/>
      <c r="BQ49" s="363"/>
      <c r="BR49" s="363"/>
      <c r="BS49" s="363"/>
      <c r="BT49" s="363"/>
      <c r="BU49" s="363"/>
      <c r="BV49" s="363"/>
      <c r="BW49" s="363"/>
      <c r="BX49" s="363"/>
      <c r="BY49" s="363"/>
      <c r="BZ49" s="363"/>
      <c r="CA49" s="363"/>
      <c r="CB49" s="363"/>
      <c r="CC49" s="363"/>
      <c r="CD49" s="363"/>
      <c r="CE49" s="363"/>
      <c r="CF49" s="363"/>
      <c r="CG49" s="363"/>
      <c r="CH49" s="363"/>
      <c r="CI49" s="363"/>
      <c r="CJ49" s="363"/>
      <c r="CK49" s="363"/>
      <c r="CL49" s="363"/>
      <c r="CM49" s="363"/>
      <c r="CN49" s="363"/>
      <c r="CO49" s="363"/>
      <c r="CP49" s="363"/>
      <c r="CQ49" s="363"/>
      <c r="CR49" s="363"/>
      <c r="CS49" s="363"/>
      <c r="CT49" s="363"/>
      <c r="CU49" s="363"/>
      <c r="CV49" s="363"/>
      <c r="CW49" s="363"/>
      <c r="CX49" s="363"/>
      <c r="CY49" s="363"/>
      <c r="CZ49" s="363"/>
      <c r="DA49" s="363"/>
      <c r="DB49" s="363"/>
      <c r="DC49" s="363"/>
      <c r="DD49" s="363"/>
      <c r="DE49" s="363"/>
      <c r="DF49" s="363"/>
      <c r="DG49" s="363"/>
      <c r="DH49" s="363"/>
      <c r="DI49" s="363"/>
      <c r="DJ49" s="363"/>
      <c r="DK49" s="363"/>
      <c r="DL49" s="363"/>
      <c r="DM49" s="363"/>
      <c r="DN49" s="363"/>
      <c r="DO49" s="363"/>
      <c r="DP49" s="363"/>
      <c r="DQ49" s="363"/>
      <c r="DR49" s="363"/>
      <c r="DS49" s="363"/>
      <c r="DT49" s="363"/>
      <c r="DU49" s="363"/>
      <c r="DV49" s="363"/>
      <c r="DW49" s="363"/>
      <c r="DX49" s="363"/>
      <c r="DY49" s="363"/>
      <c r="DZ49" s="363"/>
      <c r="EA49" s="363"/>
      <c r="EB49" s="363"/>
      <c r="EC49" s="363"/>
      <c r="ED49" s="363"/>
      <c r="EE49" s="363"/>
      <c r="EF49" s="363"/>
      <c r="EG49" s="363"/>
      <c r="EH49" s="363"/>
      <c r="EI49" s="363"/>
      <c r="EJ49" s="363"/>
      <c r="EK49" s="363"/>
      <c r="EL49" s="363"/>
      <c r="EM49" s="363"/>
      <c r="EN49" s="363"/>
      <c r="EO49" s="363"/>
      <c r="EP49" s="363"/>
      <c r="EQ49" s="363"/>
      <c r="ER49" s="363"/>
      <c r="ES49" s="363"/>
      <c r="ET49" s="363"/>
      <c r="EU49" s="363"/>
      <c r="EV49" s="363"/>
      <c r="EW49" s="363"/>
      <c r="EX49" s="363"/>
      <c r="EY49" s="363"/>
      <c r="EZ49" s="363"/>
      <c r="FA49" s="363"/>
      <c r="FB49" s="363"/>
      <c r="FC49" s="363"/>
      <c r="FD49" s="363"/>
      <c r="FE49" s="363"/>
      <c r="FF49" s="363"/>
      <c r="FG49" s="363"/>
      <c r="FH49" s="363"/>
      <c r="FI49" s="363"/>
      <c r="FJ49" s="363"/>
      <c r="FK49" s="363"/>
      <c r="FL49" s="363"/>
      <c r="FM49" s="363"/>
      <c r="FN49" s="363"/>
      <c r="FO49" s="363"/>
      <c r="FP49" s="363"/>
      <c r="FQ49" s="363"/>
      <c r="FR49" s="363"/>
      <c r="FS49" s="363"/>
      <c r="FT49" s="363"/>
      <c r="FU49" s="363"/>
      <c r="FV49" s="363"/>
      <c r="FW49" s="363"/>
      <c r="FX49" s="363"/>
      <c r="FY49" s="363"/>
      <c r="FZ49" s="363"/>
      <c r="GA49" s="363"/>
      <c r="GB49" s="363"/>
      <c r="GC49" s="363"/>
      <c r="GD49" s="363"/>
      <c r="GE49" s="363"/>
      <c r="GF49" s="363"/>
      <c r="GG49" s="363"/>
      <c r="GH49" s="363"/>
      <c r="GI49" s="363"/>
      <c r="GJ49" s="363"/>
      <c r="GK49" s="363"/>
      <c r="GL49" s="363"/>
      <c r="GM49" s="363"/>
      <c r="GN49" s="363"/>
      <c r="GO49" s="363"/>
      <c r="GP49" s="363"/>
      <c r="GQ49" s="363"/>
      <c r="GR49" s="363"/>
      <c r="GS49" s="363"/>
      <c r="GT49" s="363"/>
      <c r="GU49" s="363"/>
      <c r="GV49" s="363"/>
      <c r="GW49" s="363"/>
      <c r="GX49" s="363"/>
      <c r="GY49" s="363"/>
      <c r="GZ49" s="363"/>
      <c r="HA49" s="363"/>
      <c r="HB49" s="363"/>
      <c r="HC49" s="363"/>
      <c r="HD49" s="363"/>
      <c r="HE49" s="363"/>
      <c r="HF49" s="363"/>
      <c r="HG49" s="363"/>
      <c r="HH49" s="363"/>
      <c r="HI49" s="363"/>
      <c r="HJ49" s="363"/>
      <c r="HK49" s="363"/>
      <c r="HL49" s="363"/>
      <c r="HM49" s="363"/>
      <c r="HN49" s="363"/>
    </row>
    <row r="50" spans="1:222" s="364" customFormat="1" x14ac:dyDescent="0.25">
      <c r="A50" s="339"/>
      <c r="F50" s="363"/>
      <c r="G50" s="363"/>
      <c r="H50" s="363"/>
      <c r="I50" s="363"/>
      <c r="J50" s="363"/>
      <c r="K50" s="363"/>
      <c r="L50" s="363"/>
      <c r="M50" s="367"/>
      <c r="N50" s="367"/>
      <c r="O50" s="367"/>
      <c r="P50" s="367"/>
      <c r="Q50" s="350"/>
      <c r="R50" s="350"/>
      <c r="S50" s="368"/>
      <c r="T50" s="368"/>
      <c r="U50" s="368"/>
      <c r="V50" s="363"/>
      <c r="W50" s="363"/>
      <c r="X50" s="363"/>
      <c r="Y50" s="363"/>
      <c r="Z50" s="363"/>
      <c r="AA50" s="363"/>
      <c r="AB50" s="363"/>
      <c r="AC50" s="363"/>
      <c r="AD50" s="363"/>
      <c r="AE50" s="363"/>
      <c r="AF50" s="363"/>
      <c r="AG50" s="363"/>
      <c r="AH50" s="363"/>
      <c r="AI50" s="363"/>
      <c r="AJ50" s="363"/>
      <c r="AK50" s="363"/>
      <c r="AL50" s="363"/>
      <c r="AM50" s="363"/>
      <c r="AN50" s="363"/>
      <c r="AO50" s="363"/>
      <c r="AP50" s="363"/>
      <c r="AQ50" s="363"/>
      <c r="AR50" s="363"/>
      <c r="AS50" s="363"/>
      <c r="AT50" s="363"/>
      <c r="AU50" s="363"/>
      <c r="AV50" s="363"/>
      <c r="AW50" s="363"/>
      <c r="AX50" s="363"/>
      <c r="AY50" s="363"/>
      <c r="AZ50" s="363"/>
      <c r="BA50" s="363"/>
      <c r="BB50" s="363"/>
      <c r="BC50" s="363"/>
      <c r="BD50" s="363"/>
      <c r="BE50" s="363"/>
      <c r="BF50" s="363"/>
      <c r="BG50" s="363"/>
      <c r="BH50" s="363"/>
      <c r="BI50" s="363"/>
      <c r="BJ50" s="363"/>
      <c r="BK50" s="363"/>
      <c r="BL50" s="363"/>
      <c r="BM50" s="363"/>
      <c r="BN50" s="363"/>
      <c r="BO50" s="363"/>
      <c r="BP50" s="363"/>
      <c r="BQ50" s="363"/>
      <c r="BR50" s="363"/>
      <c r="BS50" s="363"/>
      <c r="BT50" s="363"/>
      <c r="BU50" s="363"/>
      <c r="BV50" s="363"/>
      <c r="BW50" s="363"/>
      <c r="BX50" s="363"/>
      <c r="BY50" s="363"/>
      <c r="BZ50" s="363"/>
      <c r="CA50" s="363"/>
      <c r="CB50" s="363"/>
      <c r="CC50" s="363"/>
      <c r="CD50" s="363"/>
      <c r="CE50" s="363"/>
      <c r="CF50" s="363"/>
      <c r="CG50" s="363"/>
      <c r="CH50" s="363"/>
      <c r="CI50" s="363"/>
      <c r="CJ50" s="363"/>
      <c r="CK50" s="363"/>
      <c r="CL50" s="363"/>
      <c r="CM50" s="363"/>
      <c r="CN50" s="363"/>
      <c r="CO50" s="363"/>
      <c r="CP50" s="363"/>
      <c r="CQ50" s="363"/>
      <c r="CR50" s="363"/>
      <c r="CS50" s="363"/>
      <c r="CT50" s="363"/>
      <c r="CU50" s="363"/>
      <c r="CV50" s="363"/>
      <c r="CW50" s="363"/>
      <c r="CX50" s="363"/>
      <c r="CY50" s="363"/>
      <c r="CZ50" s="363"/>
      <c r="DA50" s="363"/>
      <c r="DB50" s="363"/>
      <c r="DC50" s="363"/>
      <c r="DD50" s="363"/>
      <c r="DE50" s="363"/>
      <c r="DF50" s="363"/>
      <c r="DG50" s="363"/>
      <c r="DH50" s="363"/>
      <c r="DI50" s="363"/>
      <c r="DJ50" s="363"/>
      <c r="DK50" s="363"/>
      <c r="DL50" s="363"/>
      <c r="DM50" s="363"/>
      <c r="DN50" s="363"/>
      <c r="DO50" s="363"/>
      <c r="DP50" s="363"/>
      <c r="DQ50" s="363"/>
      <c r="DR50" s="363"/>
      <c r="DS50" s="363"/>
      <c r="DT50" s="363"/>
      <c r="DU50" s="363"/>
      <c r="DV50" s="363"/>
      <c r="DW50" s="363"/>
      <c r="DX50" s="363"/>
      <c r="DY50" s="363"/>
      <c r="DZ50" s="363"/>
      <c r="EA50" s="363"/>
      <c r="EB50" s="363"/>
      <c r="EC50" s="363"/>
      <c r="ED50" s="363"/>
      <c r="EE50" s="363"/>
      <c r="EF50" s="363"/>
      <c r="EG50" s="363"/>
      <c r="EH50" s="363"/>
      <c r="EI50" s="363"/>
      <c r="EJ50" s="363"/>
      <c r="EK50" s="363"/>
      <c r="EL50" s="363"/>
      <c r="EM50" s="363"/>
      <c r="EN50" s="363"/>
      <c r="EO50" s="363"/>
      <c r="EP50" s="363"/>
      <c r="EQ50" s="363"/>
      <c r="ER50" s="363"/>
      <c r="ES50" s="363"/>
      <c r="ET50" s="363"/>
      <c r="EU50" s="363"/>
      <c r="EV50" s="363"/>
      <c r="EW50" s="363"/>
      <c r="EX50" s="363"/>
      <c r="EY50" s="363"/>
      <c r="EZ50" s="363"/>
      <c r="FA50" s="363"/>
      <c r="FB50" s="363"/>
      <c r="FC50" s="363"/>
      <c r="FD50" s="363"/>
      <c r="FE50" s="363"/>
      <c r="FF50" s="363"/>
      <c r="FG50" s="363"/>
      <c r="FH50" s="363"/>
      <c r="FI50" s="363"/>
      <c r="FJ50" s="363"/>
      <c r="FK50" s="363"/>
      <c r="FL50" s="363"/>
      <c r="FM50" s="363"/>
      <c r="FN50" s="363"/>
      <c r="FO50" s="363"/>
      <c r="FP50" s="363"/>
      <c r="FQ50" s="363"/>
      <c r="FR50" s="363"/>
      <c r="FS50" s="363"/>
      <c r="FT50" s="363"/>
      <c r="FU50" s="363"/>
      <c r="FV50" s="363"/>
      <c r="FW50" s="363"/>
      <c r="FX50" s="363"/>
      <c r="FY50" s="363"/>
      <c r="FZ50" s="363"/>
      <c r="GA50" s="363"/>
      <c r="GB50" s="363"/>
      <c r="GC50" s="363"/>
      <c r="GD50" s="363"/>
      <c r="GE50" s="363"/>
      <c r="GF50" s="363"/>
      <c r="GG50" s="363"/>
      <c r="GH50" s="363"/>
      <c r="GI50" s="363"/>
      <c r="GJ50" s="363"/>
      <c r="GK50" s="363"/>
      <c r="GL50" s="363"/>
      <c r="GM50" s="363"/>
      <c r="GN50" s="363"/>
      <c r="GO50" s="363"/>
      <c r="GP50" s="363"/>
      <c r="GQ50" s="363"/>
      <c r="GR50" s="363"/>
      <c r="GS50" s="363"/>
      <c r="GT50" s="363"/>
      <c r="GU50" s="363"/>
      <c r="GV50" s="363"/>
      <c r="GW50" s="363"/>
      <c r="GX50" s="363"/>
      <c r="GY50" s="363"/>
      <c r="GZ50" s="363"/>
      <c r="HA50" s="363"/>
      <c r="HB50" s="363"/>
      <c r="HC50" s="363"/>
      <c r="HD50" s="363"/>
      <c r="HE50" s="363"/>
      <c r="HF50" s="363"/>
      <c r="HG50" s="363"/>
      <c r="HH50" s="363"/>
      <c r="HI50" s="363"/>
      <c r="HJ50" s="363"/>
      <c r="HK50" s="363"/>
      <c r="HL50" s="363"/>
      <c r="HM50" s="363"/>
      <c r="HN50" s="363"/>
    </row>
    <row r="51" spans="1:222" s="364" customFormat="1" x14ac:dyDescent="0.25">
      <c r="A51" s="339"/>
      <c r="F51" s="363"/>
      <c r="G51" s="363"/>
      <c r="H51" s="363"/>
      <c r="I51" s="363"/>
      <c r="J51" s="363"/>
      <c r="K51" s="363"/>
      <c r="L51" s="363"/>
      <c r="M51" s="367"/>
      <c r="N51" s="367"/>
      <c r="O51" s="367"/>
      <c r="P51" s="367"/>
      <c r="Q51" s="350"/>
      <c r="R51" s="350"/>
      <c r="S51" s="368"/>
      <c r="T51" s="368"/>
      <c r="U51" s="368"/>
      <c r="V51" s="363"/>
      <c r="W51" s="363"/>
      <c r="X51" s="363"/>
      <c r="Y51" s="363"/>
      <c r="Z51" s="363"/>
      <c r="AA51" s="363"/>
      <c r="AB51" s="363"/>
      <c r="AC51" s="363"/>
      <c r="AD51" s="363"/>
      <c r="AE51" s="363"/>
      <c r="AF51" s="363"/>
      <c r="AG51" s="363"/>
      <c r="AH51" s="363"/>
      <c r="AI51" s="363"/>
      <c r="AJ51" s="363"/>
      <c r="AK51" s="363"/>
      <c r="AL51" s="363"/>
      <c r="AM51" s="363"/>
      <c r="AN51" s="363"/>
      <c r="AO51" s="363"/>
      <c r="AP51" s="363"/>
      <c r="AQ51" s="363"/>
      <c r="AR51" s="363"/>
      <c r="AS51" s="363"/>
      <c r="AT51" s="363"/>
      <c r="AU51" s="363"/>
      <c r="AV51" s="363"/>
      <c r="AW51" s="363"/>
      <c r="AX51" s="363"/>
      <c r="AY51" s="363"/>
      <c r="AZ51" s="363"/>
      <c r="BA51" s="363"/>
      <c r="BB51" s="363"/>
      <c r="BC51" s="363"/>
      <c r="BD51" s="363"/>
      <c r="BE51" s="363"/>
      <c r="BF51" s="363"/>
      <c r="BG51" s="363"/>
      <c r="BH51" s="363"/>
      <c r="BI51" s="363"/>
      <c r="BJ51" s="363"/>
      <c r="BK51" s="363"/>
      <c r="BL51" s="363"/>
      <c r="BM51" s="363"/>
      <c r="BN51" s="363"/>
      <c r="BO51" s="363"/>
      <c r="BP51" s="363"/>
      <c r="BQ51" s="363"/>
      <c r="BR51" s="363"/>
      <c r="BS51" s="363"/>
      <c r="BT51" s="363"/>
      <c r="BU51" s="363"/>
      <c r="BV51" s="363"/>
      <c r="BW51" s="363"/>
      <c r="BX51" s="363"/>
      <c r="BY51" s="363"/>
      <c r="BZ51" s="363"/>
      <c r="CA51" s="363"/>
      <c r="CB51" s="363"/>
      <c r="CC51" s="363"/>
      <c r="CD51" s="363"/>
      <c r="CE51" s="363"/>
      <c r="CF51" s="363"/>
      <c r="CG51" s="363"/>
      <c r="CH51" s="363"/>
      <c r="CI51" s="363"/>
      <c r="CJ51" s="363"/>
      <c r="CK51" s="363"/>
      <c r="CL51" s="363"/>
      <c r="CM51" s="363"/>
      <c r="CN51" s="363"/>
      <c r="CO51" s="363"/>
      <c r="CP51" s="363"/>
      <c r="CQ51" s="363"/>
      <c r="CR51" s="363"/>
      <c r="CS51" s="363"/>
      <c r="CT51" s="363"/>
      <c r="CU51" s="363"/>
      <c r="CV51" s="363"/>
      <c r="CW51" s="363"/>
      <c r="CX51" s="363"/>
      <c r="CY51" s="363"/>
      <c r="CZ51" s="363"/>
      <c r="DA51" s="363"/>
      <c r="DB51" s="363"/>
      <c r="DC51" s="363"/>
      <c r="DD51" s="363"/>
      <c r="DE51" s="363"/>
      <c r="DF51" s="363"/>
      <c r="DG51" s="363"/>
      <c r="DH51" s="363"/>
      <c r="DI51" s="363"/>
      <c r="DJ51" s="363"/>
      <c r="DK51" s="363"/>
      <c r="DL51" s="363"/>
      <c r="DM51" s="363"/>
      <c r="DN51" s="363"/>
      <c r="DO51" s="363"/>
      <c r="DP51" s="363"/>
      <c r="DQ51" s="363"/>
      <c r="DR51" s="363"/>
      <c r="DS51" s="363"/>
      <c r="DT51" s="363"/>
      <c r="DU51" s="363"/>
      <c r="DV51" s="363"/>
      <c r="DW51" s="363"/>
      <c r="DX51" s="363"/>
      <c r="DY51" s="363"/>
      <c r="DZ51" s="363"/>
      <c r="EA51" s="363"/>
      <c r="EB51" s="363"/>
      <c r="EC51" s="363"/>
      <c r="ED51" s="363"/>
      <c r="EE51" s="363"/>
      <c r="EF51" s="363"/>
      <c r="EG51" s="363"/>
      <c r="EH51" s="363"/>
      <c r="EI51" s="363"/>
      <c r="EJ51" s="363"/>
      <c r="EK51" s="363"/>
      <c r="EL51" s="363"/>
      <c r="EM51" s="363"/>
      <c r="EN51" s="363"/>
      <c r="EO51" s="363"/>
      <c r="EP51" s="363"/>
      <c r="EQ51" s="363"/>
      <c r="ER51" s="363"/>
      <c r="ES51" s="363"/>
      <c r="ET51" s="363"/>
      <c r="EU51" s="363"/>
      <c r="EV51" s="363"/>
      <c r="EW51" s="363"/>
      <c r="EX51" s="363"/>
      <c r="EY51" s="363"/>
      <c r="EZ51" s="363"/>
      <c r="FA51" s="363"/>
      <c r="FB51" s="363"/>
      <c r="FC51" s="363"/>
      <c r="FD51" s="363"/>
      <c r="FE51" s="363"/>
      <c r="FF51" s="363"/>
      <c r="FG51" s="363"/>
      <c r="FH51" s="363"/>
      <c r="FI51" s="363"/>
      <c r="FJ51" s="363"/>
      <c r="FK51" s="363"/>
      <c r="FL51" s="363"/>
      <c r="FM51" s="363"/>
      <c r="FN51" s="363"/>
      <c r="FO51" s="363"/>
      <c r="FP51" s="363"/>
      <c r="FQ51" s="363"/>
      <c r="FR51" s="363"/>
      <c r="FS51" s="363"/>
      <c r="FT51" s="363"/>
      <c r="FU51" s="363"/>
      <c r="FV51" s="363"/>
      <c r="FW51" s="363"/>
      <c r="FX51" s="363"/>
      <c r="FY51" s="363"/>
      <c r="FZ51" s="363"/>
      <c r="GA51" s="363"/>
      <c r="GB51" s="363"/>
      <c r="GC51" s="363"/>
      <c r="GD51" s="363"/>
      <c r="GE51" s="363"/>
      <c r="GF51" s="363"/>
      <c r="GG51" s="363"/>
      <c r="GH51" s="363"/>
      <c r="GI51" s="363"/>
      <c r="GJ51" s="363"/>
      <c r="GK51" s="363"/>
      <c r="GL51" s="363"/>
      <c r="GM51" s="363"/>
      <c r="GN51" s="363"/>
      <c r="GO51" s="363"/>
      <c r="GP51" s="363"/>
      <c r="GQ51" s="363"/>
      <c r="GR51" s="363"/>
      <c r="GS51" s="363"/>
      <c r="GT51" s="363"/>
      <c r="GU51" s="363"/>
      <c r="GV51" s="363"/>
      <c r="GW51" s="363"/>
      <c r="GX51" s="363"/>
      <c r="GY51" s="363"/>
      <c r="GZ51" s="363"/>
      <c r="HA51" s="363"/>
      <c r="HB51" s="363"/>
      <c r="HC51" s="363"/>
      <c r="HD51" s="363"/>
      <c r="HE51" s="363"/>
      <c r="HF51" s="363"/>
      <c r="HG51" s="363"/>
      <c r="HH51" s="363"/>
      <c r="HI51" s="363"/>
      <c r="HJ51" s="363"/>
      <c r="HK51" s="363"/>
      <c r="HL51" s="363"/>
      <c r="HM51" s="363"/>
      <c r="HN51" s="363"/>
    </row>
    <row r="52" spans="1:222" s="364" customFormat="1" x14ac:dyDescent="0.25">
      <c r="A52" s="339"/>
      <c r="F52" s="363"/>
      <c r="G52" s="363"/>
      <c r="H52" s="363"/>
      <c r="I52" s="363"/>
      <c r="J52" s="363"/>
      <c r="K52" s="363"/>
      <c r="L52" s="363"/>
      <c r="M52" s="367"/>
      <c r="N52" s="367"/>
      <c r="O52" s="367"/>
      <c r="P52" s="367"/>
      <c r="Q52" s="350"/>
      <c r="R52" s="350"/>
      <c r="S52" s="368"/>
      <c r="T52" s="368"/>
      <c r="U52" s="368"/>
      <c r="V52" s="363"/>
      <c r="W52" s="363"/>
      <c r="X52" s="363"/>
      <c r="Y52" s="363"/>
      <c r="Z52" s="363"/>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3"/>
      <c r="BG52" s="363"/>
      <c r="BH52" s="363"/>
      <c r="BI52" s="363"/>
      <c r="BJ52" s="363"/>
      <c r="BK52" s="363"/>
      <c r="BL52" s="363"/>
      <c r="BM52" s="363"/>
      <c r="BN52" s="363"/>
      <c r="BO52" s="363"/>
      <c r="BP52" s="363"/>
      <c r="BQ52" s="363"/>
      <c r="BR52" s="363"/>
      <c r="BS52" s="363"/>
      <c r="BT52" s="363"/>
      <c r="BU52" s="363"/>
      <c r="BV52" s="363"/>
      <c r="BW52" s="363"/>
      <c r="BX52" s="363"/>
      <c r="BY52" s="363"/>
      <c r="BZ52" s="363"/>
      <c r="CA52" s="363"/>
      <c r="CB52" s="363"/>
      <c r="CC52" s="363"/>
      <c r="CD52" s="363"/>
      <c r="CE52" s="363"/>
      <c r="CF52" s="363"/>
      <c r="CG52" s="363"/>
      <c r="CH52" s="363"/>
      <c r="CI52" s="363"/>
      <c r="CJ52" s="363"/>
      <c r="CK52" s="363"/>
      <c r="CL52" s="363"/>
      <c r="CM52" s="363"/>
      <c r="CN52" s="363"/>
      <c r="CO52" s="363"/>
      <c r="CP52" s="363"/>
      <c r="CQ52" s="363"/>
      <c r="CR52" s="363"/>
      <c r="CS52" s="363"/>
      <c r="CT52" s="363"/>
      <c r="CU52" s="363"/>
      <c r="CV52" s="363"/>
      <c r="CW52" s="363"/>
      <c r="CX52" s="363"/>
      <c r="CY52" s="363"/>
      <c r="CZ52" s="363"/>
      <c r="DA52" s="363"/>
      <c r="DB52" s="363"/>
      <c r="DC52" s="363"/>
      <c r="DD52" s="363"/>
      <c r="DE52" s="363"/>
      <c r="DF52" s="363"/>
      <c r="DG52" s="363"/>
      <c r="DH52" s="363"/>
      <c r="DI52" s="363"/>
      <c r="DJ52" s="363"/>
      <c r="DK52" s="363"/>
      <c r="DL52" s="363"/>
      <c r="DM52" s="363"/>
      <c r="DN52" s="363"/>
      <c r="DO52" s="363"/>
      <c r="DP52" s="363"/>
      <c r="DQ52" s="363"/>
      <c r="DR52" s="363"/>
      <c r="DS52" s="363"/>
      <c r="DT52" s="363"/>
      <c r="DU52" s="363"/>
      <c r="DV52" s="363"/>
      <c r="DW52" s="363"/>
      <c r="DX52" s="363"/>
      <c r="DY52" s="363"/>
      <c r="DZ52" s="363"/>
      <c r="EA52" s="363"/>
      <c r="EB52" s="363"/>
      <c r="EC52" s="363"/>
      <c r="ED52" s="363"/>
      <c r="EE52" s="363"/>
      <c r="EF52" s="363"/>
      <c r="EG52" s="363"/>
      <c r="EH52" s="363"/>
      <c r="EI52" s="363"/>
      <c r="EJ52" s="363"/>
      <c r="EK52" s="363"/>
      <c r="EL52" s="363"/>
      <c r="EM52" s="363"/>
      <c r="EN52" s="363"/>
      <c r="EO52" s="363"/>
      <c r="EP52" s="363"/>
      <c r="EQ52" s="363"/>
      <c r="ER52" s="363"/>
      <c r="ES52" s="363"/>
      <c r="ET52" s="363"/>
      <c r="EU52" s="363"/>
      <c r="EV52" s="363"/>
      <c r="EW52" s="363"/>
      <c r="EX52" s="363"/>
      <c r="EY52" s="363"/>
      <c r="EZ52" s="363"/>
      <c r="FA52" s="363"/>
      <c r="FB52" s="363"/>
      <c r="FC52" s="363"/>
      <c r="FD52" s="363"/>
      <c r="FE52" s="363"/>
      <c r="FF52" s="363"/>
      <c r="FG52" s="363"/>
      <c r="FH52" s="363"/>
      <c r="FI52" s="363"/>
      <c r="FJ52" s="363"/>
      <c r="FK52" s="363"/>
      <c r="FL52" s="363"/>
      <c r="FM52" s="363"/>
      <c r="FN52" s="363"/>
      <c r="FO52" s="363"/>
      <c r="FP52" s="363"/>
      <c r="FQ52" s="363"/>
      <c r="FR52" s="363"/>
      <c r="FS52" s="363"/>
      <c r="FT52" s="363"/>
      <c r="FU52" s="363"/>
      <c r="FV52" s="363"/>
      <c r="FW52" s="363"/>
      <c r="FX52" s="363"/>
      <c r="FY52" s="363"/>
      <c r="FZ52" s="363"/>
      <c r="GA52" s="363"/>
      <c r="GB52" s="363"/>
      <c r="GC52" s="363"/>
      <c r="GD52" s="363"/>
      <c r="GE52" s="363"/>
      <c r="GF52" s="363"/>
      <c r="GG52" s="363"/>
      <c r="GH52" s="363"/>
      <c r="GI52" s="363"/>
      <c r="GJ52" s="363"/>
      <c r="GK52" s="363"/>
      <c r="GL52" s="363"/>
      <c r="GM52" s="363"/>
      <c r="GN52" s="363"/>
      <c r="GO52" s="363"/>
      <c r="GP52" s="363"/>
      <c r="GQ52" s="363"/>
      <c r="GR52" s="363"/>
      <c r="GS52" s="363"/>
      <c r="GT52" s="363"/>
      <c r="GU52" s="363"/>
      <c r="GV52" s="363"/>
      <c r="GW52" s="363"/>
      <c r="GX52" s="363"/>
      <c r="GY52" s="363"/>
      <c r="GZ52" s="363"/>
      <c r="HA52" s="363"/>
      <c r="HB52" s="363"/>
      <c r="HC52" s="363"/>
      <c r="HD52" s="363"/>
      <c r="HE52" s="363"/>
      <c r="HF52" s="363"/>
      <c r="HG52" s="363"/>
      <c r="HH52" s="363"/>
      <c r="HI52" s="363"/>
      <c r="HJ52" s="363"/>
      <c r="HK52" s="363"/>
      <c r="HL52" s="363"/>
      <c r="HM52" s="363"/>
      <c r="HN52" s="363"/>
    </row>
    <row r="53" spans="1:222" s="364" customFormat="1" x14ac:dyDescent="0.25">
      <c r="A53" s="339"/>
      <c r="F53" s="363"/>
      <c r="G53" s="363"/>
      <c r="H53" s="363"/>
      <c r="I53" s="363"/>
      <c r="J53" s="363"/>
      <c r="K53" s="363"/>
      <c r="L53" s="363"/>
      <c r="M53" s="367"/>
      <c r="N53" s="367"/>
      <c r="O53" s="367"/>
      <c r="P53" s="367"/>
      <c r="Q53" s="350"/>
      <c r="R53" s="350"/>
      <c r="S53" s="368"/>
      <c r="T53" s="368"/>
      <c r="U53" s="368"/>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3"/>
      <c r="BQ53" s="363"/>
      <c r="BR53" s="363"/>
      <c r="BS53" s="363"/>
      <c r="BT53" s="363"/>
      <c r="BU53" s="363"/>
      <c r="BV53" s="363"/>
      <c r="BW53" s="363"/>
      <c r="BX53" s="363"/>
      <c r="BY53" s="363"/>
      <c r="BZ53" s="363"/>
      <c r="CA53" s="363"/>
      <c r="CB53" s="363"/>
      <c r="CC53" s="363"/>
      <c r="CD53" s="363"/>
      <c r="CE53" s="363"/>
      <c r="CF53" s="363"/>
      <c r="CG53" s="363"/>
      <c r="CH53" s="363"/>
      <c r="CI53" s="363"/>
      <c r="CJ53" s="363"/>
      <c r="CK53" s="363"/>
      <c r="CL53" s="363"/>
      <c r="CM53" s="363"/>
      <c r="CN53" s="363"/>
      <c r="CO53" s="363"/>
      <c r="CP53" s="363"/>
      <c r="CQ53" s="363"/>
      <c r="CR53" s="363"/>
      <c r="CS53" s="363"/>
      <c r="CT53" s="363"/>
      <c r="CU53" s="363"/>
      <c r="CV53" s="363"/>
      <c r="CW53" s="363"/>
      <c r="CX53" s="363"/>
      <c r="CY53" s="363"/>
      <c r="CZ53" s="363"/>
      <c r="DA53" s="363"/>
      <c r="DB53" s="363"/>
      <c r="DC53" s="363"/>
      <c r="DD53" s="363"/>
      <c r="DE53" s="363"/>
      <c r="DF53" s="363"/>
      <c r="DG53" s="363"/>
      <c r="DH53" s="363"/>
      <c r="DI53" s="363"/>
      <c r="DJ53" s="363"/>
      <c r="DK53" s="363"/>
      <c r="DL53" s="363"/>
      <c r="DM53" s="363"/>
      <c r="DN53" s="363"/>
      <c r="DO53" s="363"/>
      <c r="DP53" s="363"/>
      <c r="DQ53" s="363"/>
      <c r="DR53" s="363"/>
      <c r="DS53" s="363"/>
      <c r="DT53" s="363"/>
      <c r="DU53" s="363"/>
      <c r="DV53" s="363"/>
      <c r="DW53" s="363"/>
      <c r="DX53" s="363"/>
      <c r="DY53" s="363"/>
      <c r="DZ53" s="363"/>
      <c r="EA53" s="363"/>
      <c r="EB53" s="363"/>
      <c r="EC53" s="363"/>
      <c r="ED53" s="363"/>
      <c r="EE53" s="363"/>
      <c r="EF53" s="363"/>
      <c r="EG53" s="363"/>
      <c r="EH53" s="363"/>
      <c r="EI53" s="363"/>
      <c r="EJ53" s="363"/>
      <c r="EK53" s="363"/>
      <c r="EL53" s="363"/>
      <c r="EM53" s="363"/>
      <c r="EN53" s="363"/>
      <c r="EO53" s="363"/>
      <c r="EP53" s="363"/>
      <c r="EQ53" s="363"/>
      <c r="ER53" s="363"/>
      <c r="ES53" s="363"/>
      <c r="ET53" s="363"/>
      <c r="EU53" s="363"/>
      <c r="EV53" s="363"/>
      <c r="EW53" s="363"/>
      <c r="EX53" s="363"/>
      <c r="EY53" s="363"/>
      <c r="EZ53" s="363"/>
      <c r="FA53" s="363"/>
      <c r="FB53" s="363"/>
      <c r="FC53" s="363"/>
      <c r="FD53" s="363"/>
      <c r="FE53" s="363"/>
      <c r="FF53" s="363"/>
      <c r="FG53" s="363"/>
      <c r="FH53" s="363"/>
      <c r="FI53" s="363"/>
      <c r="FJ53" s="363"/>
      <c r="FK53" s="363"/>
      <c r="FL53" s="363"/>
      <c r="FM53" s="363"/>
      <c r="FN53" s="363"/>
      <c r="FO53" s="363"/>
      <c r="FP53" s="363"/>
      <c r="FQ53" s="363"/>
      <c r="FR53" s="363"/>
      <c r="FS53" s="363"/>
      <c r="FT53" s="363"/>
      <c r="FU53" s="363"/>
      <c r="FV53" s="363"/>
      <c r="FW53" s="363"/>
      <c r="FX53" s="363"/>
      <c r="FY53" s="363"/>
      <c r="FZ53" s="363"/>
      <c r="GA53" s="363"/>
      <c r="GB53" s="363"/>
      <c r="GC53" s="363"/>
      <c r="GD53" s="363"/>
      <c r="GE53" s="363"/>
      <c r="GF53" s="363"/>
      <c r="GG53" s="363"/>
      <c r="GH53" s="363"/>
      <c r="GI53" s="363"/>
      <c r="GJ53" s="363"/>
      <c r="GK53" s="363"/>
      <c r="GL53" s="363"/>
      <c r="GM53" s="363"/>
      <c r="GN53" s="363"/>
      <c r="GO53" s="363"/>
      <c r="GP53" s="363"/>
      <c r="GQ53" s="363"/>
      <c r="GR53" s="363"/>
      <c r="GS53" s="363"/>
      <c r="GT53" s="363"/>
      <c r="GU53" s="363"/>
      <c r="GV53" s="363"/>
      <c r="GW53" s="363"/>
      <c r="GX53" s="363"/>
      <c r="GY53" s="363"/>
      <c r="GZ53" s="363"/>
      <c r="HA53" s="363"/>
      <c r="HB53" s="363"/>
      <c r="HC53" s="363"/>
      <c r="HD53" s="363"/>
      <c r="HE53" s="363"/>
      <c r="HF53" s="363"/>
      <c r="HG53" s="363"/>
      <c r="HH53" s="363"/>
      <c r="HI53" s="363"/>
      <c r="HJ53" s="363"/>
      <c r="HK53" s="363"/>
      <c r="HL53" s="363"/>
      <c r="HM53" s="363"/>
      <c r="HN53" s="363"/>
    </row>
    <row r="54" spans="1:222" s="364" customFormat="1" x14ac:dyDescent="0.25">
      <c r="A54" s="339"/>
      <c r="F54" s="363"/>
      <c r="G54" s="363"/>
      <c r="H54" s="363"/>
      <c r="I54" s="363"/>
      <c r="J54" s="363"/>
      <c r="K54" s="363"/>
      <c r="L54" s="363"/>
      <c r="M54" s="367"/>
      <c r="N54" s="367"/>
      <c r="O54" s="367"/>
      <c r="P54" s="367"/>
      <c r="Q54" s="350"/>
      <c r="R54" s="350"/>
      <c r="S54" s="368"/>
      <c r="T54" s="368"/>
      <c r="U54" s="368"/>
      <c r="V54" s="363"/>
      <c r="W54" s="363"/>
      <c r="X54" s="363"/>
      <c r="Y54" s="363"/>
      <c r="Z54" s="363"/>
      <c r="AA54" s="363"/>
      <c r="AB54" s="363"/>
      <c r="AC54" s="363"/>
      <c r="AD54" s="363"/>
      <c r="AE54" s="363"/>
      <c r="AF54" s="363"/>
      <c r="AG54" s="363"/>
      <c r="AH54" s="363"/>
      <c r="AI54" s="363"/>
      <c r="AJ54" s="363"/>
      <c r="AK54" s="363"/>
      <c r="AL54" s="363"/>
      <c r="AM54" s="363"/>
      <c r="AN54" s="363"/>
      <c r="AO54" s="363"/>
      <c r="AP54" s="363"/>
      <c r="AQ54" s="363"/>
      <c r="AR54" s="363"/>
      <c r="AS54" s="363"/>
      <c r="AT54" s="363"/>
      <c r="AU54" s="363"/>
      <c r="AV54" s="363"/>
      <c r="AW54" s="363"/>
      <c r="AX54" s="363"/>
      <c r="AY54" s="363"/>
      <c r="AZ54" s="363"/>
      <c r="BA54" s="363"/>
      <c r="BB54" s="363"/>
      <c r="BC54" s="363"/>
      <c r="BD54" s="363"/>
      <c r="BE54" s="363"/>
      <c r="BF54" s="363"/>
      <c r="BG54" s="363"/>
      <c r="BH54" s="363"/>
      <c r="BI54" s="363"/>
      <c r="BJ54" s="363"/>
      <c r="BK54" s="363"/>
      <c r="BL54" s="363"/>
      <c r="BM54" s="363"/>
      <c r="BN54" s="363"/>
      <c r="BO54" s="363"/>
      <c r="BP54" s="363"/>
      <c r="BQ54" s="363"/>
      <c r="BR54" s="363"/>
      <c r="BS54" s="363"/>
      <c r="BT54" s="363"/>
      <c r="BU54" s="363"/>
      <c r="BV54" s="363"/>
      <c r="BW54" s="363"/>
      <c r="BX54" s="363"/>
      <c r="BY54" s="363"/>
      <c r="BZ54" s="363"/>
      <c r="CA54" s="363"/>
      <c r="CB54" s="363"/>
      <c r="CC54" s="363"/>
      <c r="CD54" s="363"/>
      <c r="CE54" s="363"/>
      <c r="CF54" s="363"/>
      <c r="CG54" s="363"/>
      <c r="CH54" s="363"/>
      <c r="CI54" s="363"/>
      <c r="CJ54" s="363"/>
      <c r="CK54" s="363"/>
      <c r="CL54" s="363"/>
      <c r="CM54" s="363"/>
      <c r="CN54" s="363"/>
      <c r="CO54" s="363"/>
      <c r="CP54" s="363"/>
      <c r="CQ54" s="363"/>
      <c r="CR54" s="363"/>
      <c r="CS54" s="363"/>
      <c r="CT54" s="363"/>
      <c r="CU54" s="363"/>
      <c r="CV54" s="363"/>
      <c r="CW54" s="363"/>
      <c r="CX54" s="363"/>
      <c r="CY54" s="363"/>
      <c r="CZ54" s="363"/>
      <c r="DA54" s="363"/>
      <c r="DB54" s="363"/>
      <c r="DC54" s="363"/>
      <c r="DD54" s="363"/>
      <c r="DE54" s="363"/>
      <c r="DF54" s="363"/>
      <c r="DG54" s="363"/>
      <c r="DH54" s="363"/>
      <c r="DI54" s="363"/>
      <c r="DJ54" s="363"/>
      <c r="DK54" s="363"/>
      <c r="DL54" s="363"/>
      <c r="DM54" s="363"/>
      <c r="DN54" s="363"/>
      <c r="DO54" s="363"/>
      <c r="DP54" s="363"/>
      <c r="DQ54" s="363"/>
      <c r="DR54" s="363"/>
      <c r="DS54" s="363"/>
      <c r="DT54" s="363"/>
      <c r="DU54" s="363"/>
      <c r="DV54" s="363"/>
      <c r="DW54" s="363"/>
      <c r="DX54" s="363"/>
      <c r="DY54" s="363"/>
      <c r="DZ54" s="363"/>
      <c r="EA54" s="363"/>
      <c r="EB54" s="363"/>
      <c r="EC54" s="363"/>
      <c r="ED54" s="363"/>
      <c r="EE54" s="363"/>
      <c r="EF54" s="363"/>
      <c r="EG54" s="363"/>
      <c r="EH54" s="363"/>
      <c r="EI54" s="363"/>
      <c r="EJ54" s="363"/>
      <c r="EK54" s="363"/>
      <c r="EL54" s="363"/>
      <c r="EM54" s="363"/>
      <c r="EN54" s="363"/>
      <c r="EO54" s="363"/>
      <c r="EP54" s="363"/>
      <c r="EQ54" s="363"/>
      <c r="ER54" s="363"/>
      <c r="ES54" s="363"/>
      <c r="ET54" s="363"/>
      <c r="EU54" s="363"/>
      <c r="EV54" s="363"/>
      <c r="EW54" s="363"/>
      <c r="EX54" s="363"/>
      <c r="EY54" s="363"/>
      <c r="EZ54" s="363"/>
      <c r="FA54" s="363"/>
      <c r="FB54" s="363"/>
      <c r="FC54" s="363"/>
      <c r="FD54" s="363"/>
      <c r="FE54" s="363"/>
      <c r="FF54" s="363"/>
      <c r="FG54" s="363"/>
      <c r="FH54" s="363"/>
      <c r="FI54" s="363"/>
      <c r="FJ54" s="363"/>
      <c r="FK54" s="363"/>
      <c r="FL54" s="363"/>
      <c r="FM54" s="363"/>
      <c r="FN54" s="363"/>
      <c r="FO54" s="363"/>
      <c r="FP54" s="363"/>
      <c r="FQ54" s="363"/>
      <c r="FR54" s="363"/>
      <c r="FS54" s="363"/>
      <c r="FT54" s="363"/>
      <c r="FU54" s="363"/>
      <c r="FV54" s="363"/>
      <c r="FW54" s="363"/>
      <c r="FX54" s="363"/>
      <c r="FY54" s="363"/>
      <c r="FZ54" s="363"/>
      <c r="GA54" s="363"/>
      <c r="GB54" s="363"/>
      <c r="GC54" s="363"/>
      <c r="GD54" s="363"/>
      <c r="GE54" s="363"/>
      <c r="GF54" s="363"/>
      <c r="GG54" s="363"/>
      <c r="GH54" s="363"/>
      <c r="GI54" s="363"/>
      <c r="GJ54" s="363"/>
      <c r="GK54" s="363"/>
      <c r="GL54" s="363"/>
      <c r="GM54" s="363"/>
      <c r="GN54" s="363"/>
      <c r="GO54" s="363"/>
      <c r="GP54" s="363"/>
      <c r="GQ54" s="363"/>
      <c r="GR54" s="363"/>
      <c r="GS54" s="363"/>
      <c r="GT54" s="363"/>
      <c r="GU54" s="363"/>
      <c r="GV54" s="363"/>
      <c r="GW54" s="363"/>
      <c r="GX54" s="363"/>
      <c r="GY54" s="363"/>
      <c r="GZ54" s="363"/>
      <c r="HA54" s="363"/>
      <c r="HB54" s="363"/>
      <c r="HC54" s="363"/>
      <c r="HD54" s="363"/>
      <c r="HE54" s="363"/>
      <c r="HF54" s="363"/>
      <c r="HG54" s="363"/>
      <c r="HH54" s="363"/>
      <c r="HI54" s="363"/>
      <c r="HJ54" s="363"/>
      <c r="HK54" s="363"/>
      <c r="HL54" s="363"/>
      <c r="HM54" s="363"/>
      <c r="HN54" s="363"/>
    </row>
    <row r="55" spans="1:222" s="364" customFormat="1" x14ac:dyDescent="0.25">
      <c r="A55" s="339"/>
      <c r="F55" s="363"/>
      <c r="G55" s="363"/>
      <c r="H55" s="363"/>
      <c r="I55" s="363"/>
      <c r="J55" s="363"/>
      <c r="K55" s="363"/>
      <c r="L55" s="363"/>
      <c r="M55" s="367"/>
      <c r="N55" s="367"/>
      <c r="O55" s="367"/>
      <c r="P55" s="367"/>
      <c r="Q55" s="350"/>
      <c r="R55" s="350"/>
      <c r="S55" s="368"/>
      <c r="T55" s="368"/>
      <c r="U55" s="368"/>
      <c r="V55" s="363"/>
      <c r="W55" s="363"/>
      <c r="X55" s="363"/>
      <c r="Y55" s="363"/>
      <c r="Z55" s="363"/>
      <c r="AA55" s="363"/>
      <c r="AB55" s="363"/>
      <c r="AC55" s="363"/>
      <c r="AD55" s="363"/>
      <c r="AE55" s="363"/>
      <c r="AF55" s="363"/>
      <c r="AG55" s="363"/>
      <c r="AH55" s="363"/>
      <c r="AI55" s="363"/>
      <c r="AJ55" s="363"/>
      <c r="AK55" s="363"/>
      <c r="AL55" s="363"/>
      <c r="AM55" s="363"/>
      <c r="AN55" s="363"/>
      <c r="AO55" s="363"/>
      <c r="AP55" s="363"/>
      <c r="AQ55" s="363"/>
      <c r="AR55" s="363"/>
      <c r="AS55" s="363"/>
      <c r="AT55" s="363"/>
      <c r="AU55" s="363"/>
      <c r="AV55" s="363"/>
      <c r="AW55" s="363"/>
      <c r="AX55" s="363"/>
      <c r="AY55" s="363"/>
      <c r="AZ55" s="363"/>
      <c r="BA55" s="363"/>
      <c r="BB55" s="363"/>
      <c r="BC55" s="363"/>
      <c r="BD55" s="363"/>
      <c r="BE55" s="363"/>
      <c r="BF55" s="363"/>
      <c r="BG55" s="363"/>
      <c r="BH55" s="363"/>
      <c r="BI55" s="363"/>
      <c r="BJ55" s="363"/>
      <c r="BK55" s="363"/>
      <c r="BL55" s="363"/>
      <c r="BM55" s="363"/>
      <c r="BN55" s="363"/>
      <c r="BO55" s="363"/>
      <c r="BP55" s="363"/>
      <c r="BQ55" s="363"/>
      <c r="BR55" s="363"/>
      <c r="BS55" s="363"/>
      <c r="BT55" s="363"/>
      <c r="BU55" s="363"/>
      <c r="BV55" s="363"/>
      <c r="BW55" s="363"/>
      <c r="BX55" s="363"/>
      <c r="BY55" s="363"/>
      <c r="BZ55" s="363"/>
      <c r="CA55" s="363"/>
      <c r="CB55" s="363"/>
      <c r="CC55" s="363"/>
      <c r="CD55" s="363"/>
      <c r="CE55" s="363"/>
      <c r="CF55" s="363"/>
      <c r="CG55" s="363"/>
      <c r="CH55" s="363"/>
      <c r="CI55" s="363"/>
      <c r="CJ55" s="363"/>
      <c r="CK55" s="363"/>
      <c r="CL55" s="363"/>
      <c r="CM55" s="363"/>
      <c r="CN55" s="363"/>
      <c r="CO55" s="363"/>
      <c r="CP55" s="363"/>
      <c r="CQ55" s="363"/>
      <c r="CR55" s="363"/>
      <c r="CS55" s="363"/>
      <c r="CT55" s="363"/>
      <c r="CU55" s="363"/>
      <c r="CV55" s="363"/>
      <c r="CW55" s="363"/>
      <c r="CX55" s="363"/>
      <c r="CY55" s="363"/>
      <c r="CZ55" s="363"/>
      <c r="DA55" s="363"/>
      <c r="DB55" s="363"/>
      <c r="DC55" s="363"/>
      <c r="DD55" s="363"/>
      <c r="DE55" s="363"/>
      <c r="DF55" s="363"/>
      <c r="DG55" s="363"/>
      <c r="DH55" s="363"/>
      <c r="DI55" s="363"/>
      <c r="DJ55" s="363"/>
      <c r="DK55" s="363"/>
      <c r="DL55" s="363"/>
      <c r="DM55" s="363"/>
      <c r="DN55" s="363"/>
      <c r="DO55" s="363"/>
      <c r="DP55" s="363"/>
      <c r="DQ55" s="363"/>
      <c r="DR55" s="363"/>
      <c r="DS55" s="363"/>
      <c r="DT55" s="363"/>
      <c r="DU55" s="363"/>
      <c r="DV55" s="363"/>
      <c r="DW55" s="363"/>
      <c r="DX55" s="363"/>
      <c r="DY55" s="363"/>
      <c r="DZ55" s="363"/>
      <c r="EA55" s="363"/>
      <c r="EB55" s="363"/>
      <c r="EC55" s="363"/>
      <c r="ED55" s="363"/>
      <c r="EE55" s="363"/>
      <c r="EF55" s="363"/>
      <c r="EG55" s="363"/>
      <c r="EH55" s="363"/>
      <c r="EI55" s="363"/>
      <c r="EJ55" s="363"/>
      <c r="EK55" s="363"/>
      <c r="EL55" s="363"/>
      <c r="EM55" s="363"/>
      <c r="EN55" s="363"/>
      <c r="EO55" s="363"/>
      <c r="EP55" s="363"/>
      <c r="EQ55" s="363"/>
      <c r="ER55" s="363"/>
      <c r="ES55" s="363"/>
      <c r="ET55" s="363"/>
      <c r="EU55" s="363"/>
      <c r="EV55" s="363"/>
      <c r="EW55" s="363"/>
      <c r="EX55" s="363"/>
      <c r="EY55" s="363"/>
      <c r="EZ55" s="363"/>
      <c r="FA55" s="363"/>
      <c r="FB55" s="363"/>
      <c r="FC55" s="363"/>
      <c r="FD55" s="363"/>
      <c r="FE55" s="363"/>
      <c r="FF55" s="363"/>
      <c r="FG55" s="363"/>
      <c r="FH55" s="363"/>
      <c r="FI55" s="363"/>
      <c r="FJ55" s="363"/>
      <c r="FK55" s="363"/>
      <c r="FL55" s="363"/>
      <c r="FM55" s="363"/>
      <c r="FN55" s="363"/>
      <c r="FO55" s="363"/>
      <c r="FP55" s="363"/>
      <c r="FQ55" s="363"/>
      <c r="FR55" s="363"/>
      <c r="FS55" s="363"/>
      <c r="FT55" s="363"/>
      <c r="FU55" s="363"/>
      <c r="FV55" s="363"/>
      <c r="FW55" s="363"/>
      <c r="FX55" s="363"/>
      <c r="FY55" s="363"/>
      <c r="FZ55" s="363"/>
      <c r="GA55" s="363"/>
      <c r="GB55" s="363"/>
      <c r="GC55" s="363"/>
      <c r="GD55" s="363"/>
      <c r="GE55" s="363"/>
      <c r="GF55" s="363"/>
      <c r="GG55" s="363"/>
      <c r="GH55" s="363"/>
      <c r="GI55" s="363"/>
      <c r="GJ55" s="363"/>
      <c r="GK55" s="363"/>
      <c r="GL55" s="363"/>
      <c r="GM55" s="363"/>
      <c r="GN55" s="363"/>
      <c r="GO55" s="363"/>
      <c r="GP55" s="363"/>
      <c r="GQ55" s="363"/>
      <c r="GR55" s="363"/>
      <c r="GS55" s="363"/>
      <c r="GT55" s="363"/>
      <c r="GU55" s="363"/>
      <c r="GV55" s="363"/>
      <c r="GW55" s="363"/>
      <c r="GX55" s="363"/>
      <c r="GY55" s="363"/>
      <c r="GZ55" s="363"/>
      <c r="HA55" s="363"/>
      <c r="HB55" s="363"/>
      <c r="HC55" s="363"/>
      <c r="HD55" s="363"/>
      <c r="HE55" s="363"/>
      <c r="HF55" s="363"/>
      <c r="HG55" s="363"/>
      <c r="HH55" s="363"/>
      <c r="HI55" s="363"/>
      <c r="HJ55" s="363"/>
      <c r="HK55" s="363"/>
      <c r="HL55" s="363"/>
      <c r="HM55" s="363"/>
      <c r="HN55" s="363"/>
    </row>
    <row r="56" spans="1:222" s="364" customFormat="1" x14ac:dyDescent="0.25">
      <c r="A56" s="339"/>
      <c r="F56" s="363"/>
      <c r="G56" s="363"/>
      <c r="H56" s="363"/>
      <c r="I56" s="363"/>
      <c r="J56" s="363"/>
      <c r="K56" s="363"/>
      <c r="L56" s="363"/>
      <c r="M56" s="367"/>
      <c r="N56" s="367"/>
      <c r="O56" s="367"/>
      <c r="P56" s="367"/>
      <c r="Q56" s="350"/>
      <c r="R56" s="350"/>
      <c r="S56" s="368"/>
      <c r="T56" s="368"/>
      <c r="U56" s="368"/>
      <c r="V56" s="363"/>
      <c r="W56" s="363"/>
      <c r="X56" s="363"/>
      <c r="Y56" s="363"/>
      <c r="Z56" s="363"/>
      <c r="AA56" s="363"/>
      <c r="AB56" s="363"/>
      <c r="AC56" s="363"/>
      <c r="AD56" s="363"/>
      <c r="AE56" s="363"/>
      <c r="AF56" s="363"/>
      <c r="AG56" s="363"/>
      <c r="AH56" s="363"/>
      <c r="AI56" s="363"/>
      <c r="AJ56" s="363"/>
      <c r="AK56" s="363"/>
      <c r="AL56" s="363"/>
      <c r="AM56" s="363"/>
      <c r="AN56" s="363"/>
      <c r="AO56" s="363"/>
      <c r="AP56" s="363"/>
      <c r="AQ56" s="363"/>
      <c r="AR56" s="363"/>
      <c r="AS56" s="363"/>
      <c r="AT56" s="363"/>
      <c r="AU56" s="363"/>
      <c r="AV56" s="363"/>
      <c r="AW56" s="363"/>
      <c r="AX56" s="363"/>
      <c r="AY56" s="363"/>
      <c r="AZ56" s="363"/>
      <c r="BA56" s="363"/>
      <c r="BB56" s="363"/>
      <c r="BC56" s="363"/>
      <c r="BD56" s="363"/>
      <c r="BE56" s="363"/>
      <c r="BF56" s="363"/>
      <c r="BG56" s="363"/>
      <c r="BH56" s="363"/>
      <c r="BI56" s="363"/>
      <c r="BJ56" s="363"/>
      <c r="BK56" s="363"/>
      <c r="BL56" s="363"/>
      <c r="BM56" s="363"/>
      <c r="BN56" s="363"/>
      <c r="BO56" s="363"/>
      <c r="BP56" s="363"/>
      <c r="BQ56" s="363"/>
      <c r="BR56" s="363"/>
      <c r="BS56" s="363"/>
      <c r="BT56" s="363"/>
      <c r="BU56" s="363"/>
      <c r="BV56" s="363"/>
      <c r="BW56" s="363"/>
      <c r="BX56" s="363"/>
      <c r="BY56" s="363"/>
      <c r="BZ56" s="363"/>
      <c r="CA56" s="363"/>
      <c r="CB56" s="363"/>
      <c r="CC56" s="363"/>
      <c r="CD56" s="363"/>
      <c r="CE56" s="363"/>
      <c r="CF56" s="363"/>
      <c r="CG56" s="363"/>
      <c r="CH56" s="363"/>
      <c r="CI56" s="363"/>
      <c r="CJ56" s="363"/>
      <c r="CK56" s="363"/>
      <c r="CL56" s="363"/>
      <c r="CM56" s="363"/>
      <c r="CN56" s="363"/>
      <c r="CO56" s="363"/>
      <c r="CP56" s="363"/>
      <c r="CQ56" s="363"/>
      <c r="CR56" s="363"/>
      <c r="CS56" s="363"/>
      <c r="CT56" s="363"/>
      <c r="CU56" s="363"/>
      <c r="CV56" s="363"/>
      <c r="CW56" s="363"/>
      <c r="CX56" s="363"/>
      <c r="CY56" s="363"/>
      <c r="CZ56" s="363"/>
      <c r="DA56" s="363"/>
      <c r="DB56" s="363"/>
      <c r="DC56" s="363"/>
      <c r="DD56" s="363"/>
      <c r="DE56" s="363"/>
      <c r="DF56" s="363"/>
      <c r="DG56" s="363"/>
      <c r="DH56" s="363"/>
      <c r="DI56" s="363"/>
      <c r="DJ56" s="363"/>
      <c r="DK56" s="363"/>
      <c r="DL56" s="363"/>
      <c r="DM56" s="363"/>
      <c r="DN56" s="363"/>
      <c r="DO56" s="363"/>
      <c r="DP56" s="363"/>
      <c r="DQ56" s="363"/>
      <c r="DR56" s="363"/>
      <c r="DS56" s="363"/>
      <c r="DT56" s="363"/>
      <c r="DU56" s="363"/>
      <c r="DV56" s="363"/>
      <c r="DW56" s="363"/>
      <c r="DX56" s="363"/>
      <c r="DY56" s="363"/>
      <c r="DZ56" s="363"/>
      <c r="EA56" s="363"/>
      <c r="EB56" s="363"/>
      <c r="EC56" s="363"/>
      <c r="ED56" s="363"/>
      <c r="EE56" s="363"/>
      <c r="EF56" s="363"/>
      <c r="EG56" s="363"/>
      <c r="EH56" s="363"/>
      <c r="EI56" s="363"/>
      <c r="EJ56" s="363"/>
      <c r="EK56" s="363"/>
      <c r="EL56" s="363"/>
      <c r="EM56" s="363"/>
      <c r="EN56" s="363"/>
      <c r="EO56" s="363"/>
      <c r="EP56" s="363"/>
      <c r="EQ56" s="363"/>
      <c r="ER56" s="363"/>
      <c r="ES56" s="363"/>
      <c r="ET56" s="363"/>
      <c r="EU56" s="363"/>
      <c r="EV56" s="363"/>
      <c r="EW56" s="363"/>
      <c r="EX56" s="363"/>
      <c r="EY56" s="363"/>
      <c r="EZ56" s="363"/>
      <c r="FA56" s="363"/>
      <c r="FB56" s="363"/>
      <c r="FC56" s="363"/>
      <c r="FD56" s="363"/>
      <c r="FE56" s="363"/>
      <c r="FF56" s="363"/>
      <c r="FG56" s="363"/>
      <c r="FH56" s="363"/>
      <c r="FI56" s="363"/>
      <c r="FJ56" s="363"/>
      <c r="FK56" s="363"/>
      <c r="FL56" s="363"/>
      <c r="FM56" s="363"/>
      <c r="FN56" s="363"/>
      <c r="FO56" s="363"/>
      <c r="FP56" s="363"/>
      <c r="FQ56" s="363"/>
      <c r="FR56" s="363"/>
      <c r="FS56" s="363"/>
      <c r="FT56" s="363"/>
      <c r="FU56" s="363"/>
      <c r="FV56" s="363"/>
      <c r="FW56" s="363"/>
      <c r="FX56" s="363"/>
      <c r="FY56" s="363"/>
      <c r="FZ56" s="363"/>
      <c r="GA56" s="363"/>
      <c r="GB56" s="363"/>
      <c r="GC56" s="363"/>
      <c r="GD56" s="363"/>
      <c r="GE56" s="363"/>
      <c r="GF56" s="363"/>
      <c r="GG56" s="363"/>
      <c r="GH56" s="363"/>
      <c r="GI56" s="363"/>
      <c r="GJ56" s="363"/>
      <c r="GK56" s="363"/>
      <c r="GL56" s="363"/>
      <c r="GM56" s="363"/>
      <c r="GN56" s="363"/>
      <c r="GO56" s="363"/>
      <c r="GP56" s="363"/>
      <c r="GQ56" s="363"/>
      <c r="GR56" s="363"/>
      <c r="GS56" s="363"/>
      <c r="GT56" s="363"/>
      <c r="GU56" s="363"/>
      <c r="GV56" s="363"/>
      <c r="GW56" s="363"/>
      <c r="GX56" s="363"/>
      <c r="GY56" s="363"/>
      <c r="GZ56" s="363"/>
      <c r="HA56" s="363"/>
      <c r="HB56" s="363"/>
      <c r="HC56" s="363"/>
      <c r="HD56" s="363"/>
      <c r="HE56" s="363"/>
      <c r="HF56" s="363"/>
      <c r="HG56" s="363"/>
      <c r="HH56" s="363"/>
      <c r="HI56" s="363"/>
      <c r="HJ56" s="363"/>
      <c r="HK56" s="363"/>
      <c r="HL56" s="363"/>
      <c r="HM56" s="363"/>
      <c r="HN56" s="363"/>
    </row>
    <row r="57" spans="1:222" s="364" customFormat="1" x14ac:dyDescent="0.25">
      <c r="A57" s="339"/>
      <c r="F57" s="363"/>
      <c r="G57" s="363"/>
      <c r="H57" s="363"/>
      <c r="I57" s="363"/>
      <c r="J57" s="363"/>
      <c r="K57" s="363"/>
      <c r="L57" s="363"/>
      <c r="M57" s="367"/>
      <c r="N57" s="367"/>
      <c r="O57" s="367"/>
      <c r="P57" s="367"/>
      <c r="Q57" s="350"/>
      <c r="R57" s="350"/>
      <c r="S57" s="368"/>
      <c r="T57" s="368"/>
      <c r="U57" s="368"/>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3"/>
      <c r="AY57" s="363"/>
      <c r="AZ57" s="363"/>
      <c r="BA57" s="363"/>
      <c r="BB57" s="363"/>
      <c r="BC57" s="363"/>
      <c r="BD57" s="363"/>
      <c r="BE57" s="363"/>
      <c r="BF57" s="363"/>
      <c r="BG57" s="363"/>
      <c r="BH57" s="363"/>
      <c r="BI57" s="363"/>
      <c r="BJ57" s="363"/>
      <c r="BK57" s="363"/>
      <c r="BL57" s="363"/>
      <c r="BM57" s="363"/>
      <c r="BN57" s="363"/>
      <c r="BO57" s="363"/>
      <c r="BP57" s="363"/>
      <c r="BQ57" s="363"/>
      <c r="BR57" s="363"/>
      <c r="BS57" s="363"/>
      <c r="BT57" s="363"/>
      <c r="BU57" s="363"/>
      <c r="BV57" s="363"/>
      <c r="BW57" s="363"/>
      <c r="BX57" s="363"/>
      <c r="BY57" s="363"/>
      <c r="BZ57" s="363"/>
      <c r="CA57" s="363"/>
      <c r="CB57" s="363"/>
      <c r="CC57" s="363"/>
      <c r="CD57" s="363"/>
      <c r="CE57" s="363"/>
      <c r="CF57" s="363"/>
      <c r="CG57" s="363"/>
      <c r="CH57" s="363"/>
      <c r="CI57" s="363"/>
      <c r="CJ57" s="363"/>
      <c r="CK57" s="363"/>
      <c r="CL57" s="363"/>
      <c r="CM57" s="363"/>
      <c r="CN57" s="363"/>
      <c r="CO57" s="363"/>
      <c r="CP57" s="363"/>
      <c r="CQ57" s="363"/>
      <c r="CR57" s="363"/>
      <c r="CS57" s="363"/>
      <c r="CT57" s="363"/>
      <c r="CU57" s="363"/>
      <c r="CV57" s="363"/>
      <c r="CW57" s="363"/>
      <c r="CX57" s="363"/>
      <c r="CY57" s="363"/>
      <c r="CZ57" s="363"/>
      <c r="DA57" s="363"/>
      <c r="DB57" s="363"/>
      <c r="DC57" s="363"/>
      <c r="DD57" s="363"/>
      <c r="DE57" s="363"/>
      <c r="DF57" s="363"/>
      <c r="DG57" s="363"/>
      <c r="DH57" s="363"/>
      <c r="DI57" s="363"/>
      <c r="DJ57" s="363"/>
      <c r="DK57" s="363"/>
      <c r="DL57" s="363"/>
      <c r="DM57" s="363"/>
      <c r="DN57" s="363"/>
      <c r="DO57" s="363"/>
      <c r="DP57" s="363"/>
      <c r="DQ57" s="363"/>
      <c r="DR57" s="363"/>
      <c r="DS57" s="363"/>
      <c r="DT57" s="363"/>
      <c r="DU57" s="363"/>
      <c r="DV57" s="363"/>
      <c r="DW57" s="363"/>
      <c r="DX57" s="363"/>
      <c r="DY57" s="363"/>
      <c r="DZ57" s="363"/>
      <c r="EA57" s="363"/>
      <c r="EB57" s="363"/>
      <c r="EC57" s="363"/>
      <c r="ED57" s="363"/>
      <c r="EE57" s="363"/>
      <c r="EF57" s="363"/>
      <c r="EG57" s="363"/>
      <c r="EH57" s="363"/>
      <c r="EI57" s="363"/>
      <c r="EJ57" s="363"/>
      <c r="EK57" s="363"/>
      <c r="EL57" s="363"/>
      <c r="EM57" s="363"/>
      <c r="EN57" s="363"/>
      <c r="EO57" s="363"/>
      <c r="EP57" s="363"/>
      <c r="EQ57" s="363"/>
      <c r="ER57" s="363"/>
      <c r="ES57" s="363"/>
      <c r="ET57" s="363"/>
      <c r="EU57" s="363"/>
      <c r="EV57" s="363"/>
      <c r="EW57" s="363"/>
      <c r="EX57" s="363"/>
      <c r="EY57" s="363"/>
      <c r="EZ57" s="363"/>
      <c r="FA57" s="363"/>
      <c r="FB57" s="363"/>
      <c r="FC57" s="363"/>
      <c r="FD57" s="363"/>
      <c r="FE57" s="363"/>
      <c r="FF57" s="363"/>
      <c r="FG57" s="363"/>
      <c r="FH57" s="363"/>
      <c r="FI57" s="363"/>
      <c r="FJ57" s="363"/>
      <c r="FK57" s="363"/>
      <c r="FL57" s="363"/>
      <c r="FM57" s="363"/>
      <c r="FN57" s="363"/>
      <c r="FO57" s="363"/>
      <c r="FP57" s="363"/>
      <c r="FQ57" s="363"/>
      <c r="FR57" s="363"/>
      <c r="FS57" s="363"/>
      <c r="FT57" s="363"/>
      <c r="FU57" s="363"/>
      <c r="FV57" s="363"/>
      <c r="FW57" s="363"/>
      <c r="FX57" s="363"/>
      <c r="FY57" s="363"/>
      <c r="FZ57" s="363"/>
      <c r="GA57" s="363"/>
      <c r="GB57" s="363"/>
      <c r="GC57" s="363"/>
      <c r="GD57" s="363"/>
      <c r="GE57" s="363"/>
      <c r="GF57" s="363"/>
      <c r="GG57" s="363"/>
      <c r="GH57" s="363"/>
      <c r="GI57" s="363"/>
      <c r="GJ57" s="363"/>
      <c r="GK57" s="363"/>
      <c r="GL57" s="363"/>
      <c r="GM57" s="363"/>
      <c r="GN57" s="363"/>
      <c r="GO57" s="363"/>
      <c r="GP57" s="363"/>
      <c r="GQ57" s="363"/>
      <c r="GR57" s="363"/>
      <c r="GS57" s="363"/>
      <c r="GT57" s="363"/>
      <c r="GU57" s="363"/>
      <c r="GV57" s="363"/>
      <c r="GW57" s="363"/>
      <c r="GX57" s="363"/>
      <c r="GY57" s="363"/>
      <c r="GZ57" s="363"/>
      <c r="HA57" s="363"/>
      <c r="HB57" s="363"/>
      <c r="HC57" s="363"/>
      <c r="HD57" s="363"/>
      <c r="HE57" s="363"/>
      <c r="HF57" s="363"/>
      <c r="HG57" s="363"/>
      <c r="HH57" s="363"/>
      <c r="HI57" s="363"/>
      <c r="HJ57" s="363"/>
      <c r="HK57" s="363"/>
      <c r="HL57" s="363"/>
      <c r="HM57" s="363"/>
      <c r="HN57" s="363"/>
    </row>
    <row r="58" spans="1:222" s="364" customFormat="1" x14ac:dyDescent="0.25">
      <c r="A58" s="339"/>
      <c r="F58" s="363"/>
      <c r="G58" s="363"/>
      <c r="H58" s="363"/>
      <c r="I58" s="363"/>
      <c r="J58" s="363"/>
      <c r="K58" s="363"/>
      <c r="L58" s="363"/>
      <c r="M58" s="367"/>
      <c r="N58" s="367"/>
      <c r="O58" s="367"/>
      <c r="P58" s="367"/>
      <c r="Q58" s="350"/>
      <c r="R58" s="350"/>
      <c r="S58" s="368"/>
      <c r="T58" s="368"/>
      <c r="U58" s="368"/>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3"/>
      <c r="AY58" s="363"/>
      <c r="AZ58" s="363"/>
      <c r="BA58" s="363"/>
      <c r="BB58" s="363"/>
      <c r="BC58" s="363"/>
      <c r="BD58" s="363"/>
      <c r="BE58" s="363"/>
      <c r="BF58" s="363"/>
      <c r="BG58" s="363"/>
      <c r="BH58" s="363"/>
      <c r="BI58" s="363"/>
      <c r="BJ58" s="363"/>
      <c r="BK58" s="363"/>
      <c r="BL58" s="363"/>
      <c r="BM58" s="363"/>
      <c r="BN58" s="363"/>
      <c r="BO58" s="363"/>
      <c r="BP58" s="363"/>
      <c r="BQ58" s="363"/>
      <c r="BR58" s="363"/>
      <c r="BS58" s="363"/>
      <c r="BT58" s="363"/>
      <c r="BU58" s="363"/>
      <c r="BV58" s="363"/>
      <c r="BW58" s="363"/>
      <c r="BX58" s="363"/>
      <c r="BY58" s="363"/>
      <c r="BZ58" s="363"/>
      <c r="CA58" s="363"/>
      <c r="CB58" s="363"/>
      <c r="CC58" s="363"/>
      <c r="CD58" s="363"/>
      <c r="CE58" s="363"/>
      <c r="CF58" s="363"/>
      <c r="CG58" s="363"/>
      <c r="CH58" s="363"/>
      <c r="CI58" s="363"/>
      <c r="CJ58" s="363"/>
      <c r="CK58" s="363"/>
      <c r="CL58" s="363"/>
      <c r="CM58" s="363"/>
      <c r="CN58" s="363"/>
      <c r="CO58" s="363"/>
      <c r="CP58" s="363"/>
      <c r="CQ58" s="363"/>
      <c r="CR58" s="363"/>
      <c r="CS58" s="363"/>
      <c r="CT58" s="363"/>
      <c r="CU58" s="363"/>
      <c r="CV58" s="363"/>
      <c r="CW58" s="363"/>
      <c r="CX58" s="363"/>
      <c r="CY58" s="363"/>
      <c r="CZ58" s="363"/>
      <c r="DA58" s="363"/>
      <c r="DB58" s="363"/>
      <c r="DC58" s="363"/>
      <c r="DD58" s="363"/>
      <c r="DE58" s="363"/>
      <c r="DF58" s="363"/>
      <c r="DG58" s="363"/>
      <c r="DH58" s="363"/>
      <c r="DI58" s="363"/>
      <c r="DJ58" s="363"/>
      <c r="DK58" s="363"/>
      <c r="DL58" s="363"/>
      <c r="DM58" s="363"/>
      <c r="DN58" s="363"/>
      <c r="DO58" s="363"/>
      <c r="DP58" s="363"/>
      <c r="DQ58" s="363"/>
      <c r="DR58" s="363"/>
      <c r="DS58" s="363"/>
      <c r="DT58" s="363"/>
      <c r="DU58" s="363"/>
      <c r="DV58" s="363"/>
      <c r="DW58" s="363"/>
      <c r="DX58" s="363"/>
      <c r="DY58" s="363"/>
      <c r="DZ58" s="363"/>
      <c r="EA58" s="363"/>
      <c r="EB58" s="363"/>
      <c r="EC58" s="363"/>
      <c r="ED58" s="363"/>
      <c r="EE58" s="363"/>
      <c r="EF58" s="363"/>
      <c r="EG58" s="363"/>
      <c r="EH58" s="363"/>
      <c r="EI58" s="363"/>
      <c r="EJ58" s="363"/>
      <c r="EK58" s="363"/>
      <c r="EL58" s="363"/>
      <c r="EM58" s="363"/>
      <c r="EN58" s="363"/>
      <c r="EO58" s="363"/>
      <c r="EP58" s="363"/>
      <c r="EQ58" s="363"/>
      <c r="ER58" s="363"/>
      <c r="ES58" s="363"/>
      <c r="ET58" s="363"/>
      <c r="EU58" s="363"/>
      <c r="EV58" s="363"/>
      <c r="EW58" s="363"/>
      <c r="EX58" s="363"/>
      <c r="EY58" s="363"/>
      <c r="EZ58" s="363"/>
      <c r="FA58" s="363"/>
      <c r="FB58" s="363"/>
      <c r="FC58" s="363"/>
      <c r="FD58" s="363"/>
      <c r="FE58" s="363"/>
      <c r="FF58" s="363"/>
      <c r="FG58" s="363"/>
      <c r="FH58" s="363"/>
      <c r="FI58" s="363"/>
      <c r="FJ58" s="363"/>
      <c r="FK58" s="363"/>
      <c r="FL58" s="363"/>
      <c r="FM58" s="363"/>
      <c r="FN58" s="363"/>
      <c r="FO58" s="363"/>
      <c r="FP58" s="363"/>
      <c r="FQ58" s="363"/>
      <c r="FR58" s="363"/>
      <c r="FS58" s="363"/>
      <c r="FT58" s="363"/>
      <c r="FU58" s="363"/>
      <c r="FV58" s="363"/>
      <c r="FW58" s="363"/>
      <c r="FX58" s="363"/>
      <c r="FY58" s="363"/>
      <c r="FZ58" s="363"/>
      <c r="GA58" s="363"/>
      <c r="GB58" s="363"/>
      <c r="GC58" s="363"/>
      <c r="GD58" s="363"/>
      <c r="GE58" s="363"/>
      <c r="GF58" s="363"/>
      <c r="GG58" s="363"/>
      <c r="GH58" s="363"/>
      <c r="GI58" s="363"/>
      <c r="GJ58" s="363"/>
      <c r="GK58" s="363"/>
      <c r="GL58" s="363"/>
      <c r="GM58" s="363"/>
      <c r="GN58" s="363"/>
      <c r="GO58" s="363"/>
      <c r="GP58" s="363"/>
      <c r="GQ58" s="363"/>
      <c r="GR58" s="363"/>
      <c r="GS58" s="363"/>
      <c r="GT58" s="363"/>
      <c r="GU58" s="363"/>
      <c r="GV58" s="363"/>
      <c r="GW58" s="363"/>
      <c r="GX58" s="363"/>
      <c r="GY58" s="363"/>
      <c r="GZ58" s="363"/>
      <c r="HA58" s="363"/>
      <c r="HB58" s="363"/>
      <c r="HC58" s="363"/>
      <c r="HD58" s="363"/>
      <c r="HE58" s="363"/>
      <c r="HF58" s="363"/>
      <c r="HG58" s="363"/>
      <c r="HH58" s="363"/>
      <c r="HI58" s="363"/>
      <c r="HJ58" s="363"/>
      <c r="HK58" s="363"/>
      <c r="HL58" s="363"/>
      <c r="HM58" s="363"/>
      <c r="HN58" s="363"/>
    </row>
    <row r="59" spans="1:222" s="364" customFormat="1" x14ac:dyDescent="0.25">
      <c r="A59" s="339"/>
      <c r="F59" s="363"/>
      <c r="G59" s="363"/>
      <c r="H59" s="363"/>
      <c r="I59" s="363"/>
      <c r="J59" s="363"/>
      <c r="K59" s="363"/>
      <c r="L59" s="363"/>
      <c r="M59" s="367"/>
      <c r="N59" s="367"/>
      <c r="O59" s="367"/>
      <c r="P59" s="367"/>
      <c r="Q59" s="350"/>
      <c r="R59" s="350"/>
      <c r="S59" s="368"/>
      <c r="T59" s="368"/>
      <c r="U59" s="368"/>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3"/>
      <c r="AY59" s="363"/>
      <c r="AZ59" s="363"/>
      <c r="BA59" s="363"/>
      <c r="BB59" s="363"/>
      <c r="BC59" s="363"/>
      <c r="BD59" s="363"/>
      <c r="BE59" s="363"/>
      <c r="BF59" s="363"/>
      <c r="BG59" s="363"/>
      <c r="BH59" s="363"/>
      <c r="BI59" s="363"/>
      <c r="BJ59" s="363"/>
      <c r="BK59" s="363"/>
      <c r="BL59" s="363"/>
      <c r="BM59" s="363"/>
      <c r="BN59" s="363"/>
      <c r="BO59" s="363"/>
      <c r="BP59" s="363"/>
      <c r="BQ59" s="363"/>
      <c r="BR59" s="363"/>
      <c r="BS59" s="363"/>
      <c r="BT59" s="363"/>
      <c r="BU59" s="363"/>
      <c r="BV59" s="363"/>
      <c r="BW59" s="363"/>
      <c r="BX59" s="363"/>
      <c r="BY59" s="363"/>
      <c r="BZ59" s="363"/>
      <c r="CA59" s="363"/>
      <c r="CB59" s="363"/>
      <c r="CC59" s="363"/>
      <c r="CD59" s="363"/>
      <c r="CE59" s="363"/>
      <c r="CF59" s="363"/>
      <c r="CG59" s="363"/>
      <c r="CH59" s="363"/>
      <c r="CI59" s="363"/>
      <c r="CJ59" s="363"/>
      <c r="CK59" s="363"/>
      <c r="CL59" s="363"/>
      <c r="CM59" s="363"/>
      <c r="CN59" s="363"/>
      <c r="CO59" s="363"/>
      <c r="CP59" s="363"/>
      <c r="CQ59" s="363"/>
      <c r="CR59" s="363"/>
      <c r="CS59" s="363"/>
      <c r="CT59" s="363"/>
      <c r="CU59" s="363"/>
      <c r="CV59" s="363"/>
      <c r="CW59" s="363"/>
      <c r="CX59" s="363"/>
      <c r="CY59" s="363"/>
      <c r="CZ59" s="363"/>
      <c r="DA59" s="363"/>
      <c r="DB59" s="363"/>
      <c r="DC59" s="363"/>
      <c r="DD59" s="363"/>
      <c r="DE59" s="363"/>
      <c r="DF59" s="363"/>
      <c r="DG59" s="363"/>
      <c r="DH59" s="363"/>
      <c r="DI59" s="363"/>
      <c r="DJ59" s="363"/>
      <c r="DK59" s="363"/>
      <c r="DL59" s="363"/>
      <c r="DM59" s="363"/>
      <c r="DN59" s="363"/>
      <c r="DO59" s="363"/>
      <c r="DP59" s="363"/>
      <c r="DQ59" s="363"/>
      <c r="DR59" s="363"/>
      <c r="DS59" s="363"/>
      <c r="DT59" s="363"/>
      <c r="DU59" s="363"/>
      <c r="DV59" s="363"/>
      <c r="DW59" s="363"/>
      <c r="DX59" s="363"/>
      <c r="DY59" s="363"/>
      <c r="DZ59" s="363"/>
      <c r="EA59" s="363"/>
      <c r="EB59" s="363"/>
      <c r="EC59" s="363"/>
      <c r="ED59" s="363"/>
      <c r="EE59" s="363"/>
      <c r="EF59" s="363"/>
      <c r="EG59" s="363"/>
      <c r="EH59" s="363"/>
      <c r="EI59" s="363"/>
      <c r="EJ59" s="363"/>
      <c r="EK59" s="363"/>
      <c r="EL59" s="363"/>
      <c r="EM59" s="363"/>
      <c r="EN59" s="363"/>
      <c r="EO59" s="363"/>
      <c r="EP59" s="363"/>
      <c r="EQ59" s="363"/>
      <c r="ER59" s="363"/>
      <c r="ES59" s="363"/>
      <c r="ET59" s="363"/>
      <c r="EU59" s="363"/>
      <c r="EV59" s="363"/>
      <c r="EW59" s="363"/>
      <c r="EX59" s="363"/>
      <c r="EY59" s="363"/>
      <c r="EZ59" s="363"/>
      <c r="FA59" s="363"/>
      <c r="FB59" s="363"/>
      <c r="FC59" s="363"/>
      <c r="FD59" s="363"/>
      <c r="FE59" s="363"/>
      <c r="FF59" s="363"/>
      <c r="FG59" s="363"/>
      <c r="FH59" s="363"/>
      <c r="FI59" s="363"/>
      <c r="FJ59" s="363"/>
      <c r="FK59" s="363"/>
      <c r="FL59" s="363"/>
      <c r="FM59" s="363"/>
      <c r="FN59" s="363"/>
      <c r="FO59" s="363"/>
      <c r="FP59" s="363"/>
      <c r="FQ59" s="363"/>
      <c r="FR59" s="363"/>
      <c r="FS59" s="363"/>
      <c r="FT59" s="363"/>
      <c r="FU59" s="363"/>
      <c r="FV59" s="363"/>
      <c r="FW59" s="363"/>
      <c r="FX59" s="363"/>
      <c r="FY59" s="363"/>
      <c r="FZ59" s="363"/>
      <c r="GA59" s="363"/>
      <c r="GB59" s="363"/>
      <c r="GC59" s="363"/>
      <c r="GD59" s="363"/>
      <c r="GE59" s="363"/>
      <c r="GF59" s="363"/>
      <c r="GG59" s="363"/>
      <c r="GH59" s="363"/>
      <c r="GI59" s="363"/>
      <c r="GJ59" s="363"/>
      <c r="GK59" s="363"/>
      <c r="GL59" s="363"/>
      <c r="GM59" s="363"/>
      <c r="GN59" s="363"/>
      <c r="GO59" s="363"/>
      <c r="GP59" s="363"/>
      <c r="GQ59" s="363"/>
      <c r="GR59" s="363"/>
      <c r="GS59" s="363"/>
      <c r="GT59" s="363"/>
      <c r="GU59" s="363"/>
      <c r="GV59" s="363"/>
      <c r="GW59" s="363"/>
      <c r="GX59" s="363"/>
      <c r="GY59" s="363"/>
      <c r="GZ59" s="363"/>
      <c r="HA59" s="363"/>
      <c r="HB59" s="363"/>
      <c r="HC59" s="363"/>
      <c r="HD59" s="363"/>
      <c r="HE59" s="363"/>
      <c r="HF59" s="363"/>
      <c r="HG59" s="363"/>
      <c r="HH59" s="363"/>
      <c r="HI59" s="363"/>
      <c r="HJ59" s="363"/>
      <c r="HK59" s="363"/>
      <c r="HL59" s="363"/>
      <c r="HM59" s="363"/>
      <c r="HN59" s="363"/>
    </row>
    <row r="60" spans="1:222" s="364" customFormat="1" x14ac:dyDescent="0.25">
      <c r="A60" s="339"/>
      <c r="F60" s="363"/>
      <c r="G60" s="363"/>
      <c r="H60" s="363"/>
      <c r="I60" s="363"/>
      <c r="J60" s="363"/>
      <c r="K60" s="363"/>
      <c r="L60" s="363"/>
      <c r="M60" s="367"/>
      <c r="N60" s="367"/>
      <c r="O60" s="367"/>
      <c r="P60" s="367"/>
      <c r="Q60" s="350"/>
      <c r="R60" s="350"/>
      <c r="S60" s="368"/>
      <c r="T60" s="368"/>
      <c r="U60" s="368"/>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3"/>
      <c r="AY60" s="363"/>
      <c r="AZ60" s="363"/>
      <c r="BA60" s="363"/>
      <c r="BB60" s="363"/>
      <c r="BC60" s="363"/>
      <c r="BD60" s="363"/>
      <c r="BE60" s="363"/>
      <c r="BF60" s="363"/>
      <c r="BG60" s="363"/>
      <c r="BH60" s="363"/>
      <c r="BI60" s="363"/>
      <c r="BJ60" s="363"/>
      <c r="BK60" s="363"/>
      <c r="BL60" s="363"/>
      <c r="BM60" s="363"/>
      <c r="BN60" s="363"/>
      <c r="BO60" s="363"/>
      <c r="BP60" s="363"/>
      <c r="BQ60" s="363"/>
      <c r="BR60" s="363"/>
      <c r="BS60" s="363"/>
      <c r="BT60" s="363"/>
      <c r="BU60" s="363"/>
      <c r="BV60" s="363"/>
      <c r="BW60" s="363"/>
      <c r="BX60" s="363"/>
      <c r="BY60" s="363"/>
      <c r="BZ60" s="363"/>
      <c r="CA60" s="363"/>
      <c r="CB60" s="363"/>
      <c r="CC60" s="363"/>
      <c r="CD60" s="363"/>
      <c r="CE60" s="363"/>
      <c r="CF60" s="363"/>
      <c r="CG60" s="363"/>
      <c r="CH60" s="363"/>
      <c r="CI60" s="363"/>
      <c r="CJ60" s="363"/>
      <c r="CK60" s="363"/>
      <c r="CL60" s="363"/>
      <c r="CM60" s="363"/>
      <c r="CN60" s="363"/>
      <c r="CO60" s="363"/>
      <c r="CP60" s="363"/>
      <c r="CQ60" s="363"/>
      <c r="CR60" s="363"/>
      <c r="CS60" s="363"/>
      <c r="CT60" s="363"/>
      <c r="CU60" s="363"/>
      <c r="CV60" s="363"/>
      <c r="CW60" s="363"/>
      <c r="CX60" s="363"/>
      <c r="CY60" s="363"/>
      <c r="CZ60" s="363"/>
      <c r="DA60" s="363"/>
      <c r="DB60" s="363"/>
      <c r="DC60" s="363"/>
      <c r="DD60" s="363"/>
      <c r="DE60" s="363"/>
      <c r="DF60" s="363"/>
      <c r="DG60" s="363"/>
      <c r="DH60" s="363"/>
      <c r="DI60" s="363"/>
      <c r="DJ60" s="363"/>
      <c r="DK60" s="363"/>
      <c r="DL60" s="363"/>
      <c r="DM60" s="363"/>
      <c r="DN60" s="363"/>
      <c r="DO60" s="363"/>
      <c r="DP60" s="363"/>
      <c r="DQ60" s="363"/>
      <c r="DR60" s="363"/>
      <c r="DS60" s="363"/>
      <c r="DT60" s="363"/>
      <c r="DU60" s="363"/>
      <c r="DV60" s="363"/>
      <c r="DW60" s="363"/>
      <c r="DX60" s="363"/>
      <c r="DY60" s="363"/>
      <c r="DZ60" s="363"/>
      <c r="EA60" s="363"/>
      <c r="EB60" s="363"/>
      <c r="EC60" s="363"/>
      <c r="ED60" s="363"/>
      <c r="EE60" s="363"/>
      <c r="EF60" s="363"/>
      <c r="EG60" s="363"/>
      <c r="EH60" s="363"/>
      <c r="EI60" s="363"/>
      <c r="EJ60" s="363"/>
      <c r="EK60" s="363"/>
      <c r="EL60" s="363"/>
      <c r="EM60" s="363"/>
      <c r="EN60" s="363"/>
      <c r="EO60" s="363"/>
      <c r="EP60" s="363"/>
      <c r="EQ60" s="363"/>
      <c r="ER60" s="363"/>
      <c r="ES60" s="363"/>
      <c r="ET60" s="363"/>
      <c r="EU60" s="363"/>
      <c r="EV60" s="363"/>
      <c r="EW60" s="363"/>
      <c r="EX60" s="363"/>
      <c r="EY60" s="363"/>
      <c r="EZ60" s="363"/>
      <c r="FA60" s="363"/>
      <c r="FB60" s="363"/>
      <c r="FC60" s="363"/>
      <c r="FD60" s="363"/>
      <c r="FE60" s="363"/>
      <c r="FF60" s="363"/>
      <c r="FG60" s="363"/>
      <c r="FH60" s="363"/>
      <c r="FI60" s="363"/>
      <c r="FJ60" s="363"/>
      <c r="FK60" s="363"/>
      <c r="FL60" s="363"/>
      <c r="FM60" s="363"/>
      <c r="FN60" s="363"/>
      <c r="FO60" s="363"/>
      <c r="FP60" s="363"/>
      <c r="FQ60" s="363"/>
      <c r="FR60" s="363"/>
      <c r="FS60" s="363"/>
      <c r="FT60" s="363"/>
      <c r="FU60" s="363"/>
      <c r="FV60" s="363"/>
      <c r="FW60" s="363"/>
      <c r="FX60" s="363"/>
      <c r="FY60" s="363"/>
      <c r="FZ60" s="363"/>
      <c r="GA60" s="363"/>
      <c r="GB60" s="363"/>
      <c r="GC60" s="363"/>
      <c r="GD60" s="363"/>
      <c r="GE60" s="363"/>
      <c r="GF60" s="363"/>
      <c r="GG60" s="363"/>
      <c r="GH60" s="363"/>
      <c r="GI60" s="363"/>
      <c r="GJ60" s="363"/>
      <c r="GK60" s="363"/>
      <c r="GL60" s="363"/>
      <c r="GM60" s="363"/>
      <c r="GN60" s="363"/>
      <c r="GO60" s="363"/>
      <c r="GP60" s="363"/>
      <c r="GQ60" s="363"/>
      <c r="GR60" s="363"/>
      <c r="GS60" s="363"/>
      <c r="GT60" s="363"/>
      <c r="GU60" s="363"/>
      <c r="GV60" s="363"/>
      <c r="GW60" s="363"/>
      <c r="GX60" s="363"/>
      <c r="GY60" s="363"/>
      <c r="GZ60" s="363"/>
      <c r="HA60" s="363"/>
      <c r="HB60" s="363"/>
      <c r="HC60" s="363"/>
      <c r="HD60" s="363"/>
      <c r="HE60" s="363"/>
      <c r="HF60" s="363"/>
      <c r="HG60" s="363"/>
      <c r="HH60" s="363"/>
      <c r="HI60" s="363"/>
      <c r="HJ60" s="363"/>
      <c r="HK60" s="363"/>
      <c r="HL60" s="363"/>
      <c r="HM60" s="363"/>
      <c r="HN60" s="363"/>
    </row>
    <row r="61" spans="1:222" s="364" customFormat="1" x14ac:dyDescent="0.25">
      <c r="A61" s="339"/>
      <c r="F61" s="363"/>
      <c r="G61" s="363"/>
      <c r="H61" s="363"/>
      <c r="I61" s="363"/>
      <c r="J61" s="363"/>
      <c r="K61" s="363"/>
      <c r="L61" s="363"/>
      <c r="M61" s="367"/>
      <c r="N61" s="367"/>
      <c r="O61" s="367"/>
      <c r="P61" s="367"/>
      <c r="Q61" s="350"/>
      <c r="R61" s="350"/>
      <c r="S61" s="368"/>
      <c r="T61" s="368"/>
      <c r="U61" s="368"/>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3"/>
      <c r="AY61" s="363"/>
      <c r="AZ61" s="363"/>
      <c r="BA61" s="363"/>
      <c r="BB61" s="363"/>
      <c r="BC61" s="363"/>
      <c r="BD61" s="363"/>
      <c r="BE61" s="363"/>
      <c r="BF61" s="363"/>
      <c r="BG61" s="363"/>
      <c r="BH61" s="363"/>
      <c r="BI61" s="363"/>
      <c r="BJ61" s="363"/>
      <c r="BK61" s="363"/>
      <c r="BL61" s="363"/>
      <c r="BM61" s="363"/>
      <c r="BN61" s="363"/>
      <c r="BO61" s="363"/>
      <c r="BP61" s="363"/>
      <c r="BQ61" s="363"/>
      <c r="BR61" s="363"/>
      <c r="BS61" s="363"/>
      <c r="BT61" s="363"/>
      <c r="BU61" s="363"/>
      <c r="BV61" s="363"/>
      <c r="BW61" s="363"/>
      <c r="BX61" s="363"/>
      <c r="BY61" s="363"/>
      <c r="BZ61" s="363"/>
      <c r="CA61" s="363"/>
      <c r="CB61" s="363"/>
      <c r="CC61" s="363"/>
      <c r="CD61" s="363"/>
      <c r="CE61" s="363"/>
      <c r="CF61" s="363"/>
      <c r="CG61" s="363"/>
      <c r="CH61" s="363"/>
      <c r="CI61" s="363"/>
      <c r="CJ61" s="363"/>
      <c r="CK61" s="363"/>
      <c r="CL61" s="363"/>
      <c r="CM61" s="363"/>
      <c r="CN61" s="363"/>
      <c r="CO61" s="363"/>
      <c r="CP61" s="363"/>
      <c r="CQ61" s="363"/>
      <c r="CR61" s="363"/>
      <c r="CS61" s="363"/>
      <c r="CT61" s="363"/>
      <c r="CU61" s="363"/>
      <c r="CV61" s="363"/>
      <c r="CW61" s="363"/>
      <c r="CX61" s="363"/>
      <c r="CY61" s="363"/>
      <c r="CZ61" s="363"/>
      <c r="DA61" s="363"/>
      <c r="DB61" s="363"/>
      <c r="DC61" s="363"/>
      <c r="DD61" s="363"/>
      <c r="DE61" s="363"/>
      <c r="DF61" s="363"/>
      <c r="DG61" s="363"/>
      <c r="DH61" s="363"/>
      <c r="DI61" s="363"/>
      <c r="DJ61" s="363"/>
      <c r="DK61" s="363"/>
      <c r="DL61" s="363"/>
      <c r="DM61" s="363"/>
      <c r="DN61" s="363"/>
      <c r="DO61" s="363"/>
      <c r="DP61" s="363"/>
      <c r="DQ61" s="363"/>
      <c r="DR61" s="363"/>
      <c r="DS61" s="363"/>
      <c r="DT61" s="363"/>
      <c r="DU61" s="363"/>
      <c r="DV61" s="363"/>
      <c r="DW61" s="363"/>
      <c r="DX61" s="363"/>
      <c r="DY61" s="363"/>
      <c r="DZ61" s="363"/>
      <c r="EA61" s="363"/>
      <c r="EB61" s="363"/>
      <c r="EC61" s="363"/>
      <c r="ED61" s="363"/>
      <c r="EE61" s="363"/>
      <c r="EF61" s="363"/>
      <c r="EG61" s="363"/>
      <c r="EH61" s="363"/>
      <c r="EI61" s="363"/>
      <c r="EJ61" s="363"/>
      <c r="EK61" s="363"/>
      <c r="EL61" s="363"/>
      <c r="EM61" s="363"/>
      <c r="EN61" s="363"/>
      <c r="EO61" s="363"/>
      <c r="EP61" s="363"/>
      <c r="EQ61" s="363"/>
      <c r="ER61" s="363"/>
      <c r="ES61" s="363"/>
      <c r="ET61" s="363"/>
      <c r="EU61" s="363"/>
      <c r="EV61" s="363"/>
      <c r="EW61" s="363"/>
      <c r="EX61" s="363"/>
      <c r="EY61" s="363"/>
      <c r="EZ61" s="363"/>
      <c r="FA61" s="363"/>
      <c r="FB61" s="363"/>
      <c r="FC61" s="363"/>
      <c r="FD61" s="363"/>
      <c r="FE61" s="363"/>
      <c r="FF61" s="363"/>
      <c r="FG61" s="363"/>
      <c r="FH61" s="363"/>
      <c r="FI61" s="363"/>
      <c r="FJ61" s="363"/>
      <c r="FK61" s="363"/>
      <c r="FL61" s="363"/>
      <c r="FM61" s="363"/>
      <c r="FN61" s="363"/>
      <c r="FO61" s="363"/>
      <c r="FP61" s="363"/>
      <c r="FQ61" s="363"/>
      <c r="FR61" s="363"/>
      <c r="FS61" s="363"/>
      <c r="FT61" s="363"/>
      <c r="FU61" s="363"/>
      <c r="FV61" s="363"/>
      <c r="FW61" s="363"/>
      <c r="FX61" s="363"/>
      <c r="FY61" s="363"/>
      <c r="FZ61" s="363"/>
      <c r="GA61" s="363"/>
      <c r="GB61" s="363"/>
      <c r="GC61" s="363"/>
      <c r="GD61" s="363"/>
      <c r="GE61" s="363"/>
      <c r="GF61" s="363"/>
      <c r="GG61" s="363"/>
      <c r="GH61" s="363"/>
      <c r="GI61" s="363"/>
      <c r="GJ61" s="363"/>
      <c r="GK61" s="363"/>
      <c r="GL61" s="363"/>
      <c r="GM61" s="363"/>
      <c r="GN61" s="363"/>
      <c r="GO61" s="363"/>
      <c r="GP61" s="363"/>
      <c r="GQ61" s="363"/>
      <c r="GR61" s="363"/>
      <c r="GS61" s="363"/>
      <c r="GT61" s="363"/>
      <c r="GU61" s="363"/>
      <c r="GV61" s="363"/>
      <c r="GW61" s="363"/>
      <c r="GX61" s="363"/>
      <c r="GY61" s="363"/>
      <c r="GZ61" s="363"/>
      <c r="HA61" s="363"/>
      <c r="HB61" s="363"/>
      <c r="HC61" s="363"/>
      <c r="HD61" s="363"/>
      <c r="HE61" s="363"/>
      <c r="HF61" s="363"/>
      <c r="HG61" s="363"/>
      <c r="HH61" s="363"/>
      <c r="HI61" s="363"/>
      <c r="HJ61" s="363"/>
      <c r="HK61" s="363"/>
      <c r="HL61" s="363"/>
      <c r="HM61" s="363"/>
      <c r="HN61" s="363"/>
    </row>
    <row r="62" spans="1:222" s="364" customFormat="1" x14ac:dyDescent="0.25">
      <c r="A62" s="339"/>
      <c r="F62" s="363"/>
      <c r="G62" s="363"/>
      <c r="H62" s="363"/>
      <c r="I62" s="363"/>
      <c r="J62" s="363"/>
      <c r="K62" s="363"/>
      <c r="L62" s="363"/>
      <c r="M62" s="367"/>
      <c r="N62" s="367"/>
      <c r="O62" s="367"/>
      <c r="P62" s="367"/>
      <c r="Q62" s="350"/>
      <c r="R62" s="350"/>
      <c r="S62" s="368"/>
      <c r="T62" s="368"/>
      <c r="U62" s="368"/>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3"/>
      <c r="AY62" s="363"/>
      <c r="AZ62" s="363"/>
      <c r="BA62" s="363"/>
      <c r="BB62" s="363"/>
      <c r="BC62" s="363"/>
      <c r="BD62" s="363"/>
      <c r="BE62" s="363"/>
      <c r="BF62" s="363"/>
      <c r="BG62" s="363"/>
      <c r="BH62" s="363"/>
      <c r="BI62" s="363"/>
      <c r="BJ62" s="363"/>
      <c r="BK62" s="363"/>
      <c r="BL62" s="363"/>
      <c r="BM62" s="363"/>
      <c r="BN62" s="363"/>
      <c r="BO62" s="363"/>
      <c r="BP62" s="363"/>
      <c r="BQ62" s="363"/>
      <c r="BR62" s="363"/>
      <c r="BS62" s="363"/>
      <c r="BT62" s="363"/>
      <c r="BU62" s="363"/>
      <c r="BV62" s="363"/>
      <c r="BW62" s="363"/>
      <c r="BX62" s="363"/>
      <c r="BY62" s="363"/>
      <c r="BZ62" s="363"/>
      <c r="CA62" s="363"/>
      <c r="CB62" s="363"/>
      <c r="CC62" s="363"/>
      <c r="CD62" s="363"/>
      <c r="CE62" s="363"/>
      <c r="CF62" s="363"/>
      <c r="CG62" s="363"/>
      <c r="CH62" s="363"/>
      <c r="CI62" s="363"/>
      <c r="CJ62" s="363"/>
      <c r="CK62" s="363"/>
      <c r="CL62" s="363"/>
      <c r="CM62" s="363"/>
      <c r="CN62" s="363"/>
      <c r="CO62" s="363"/>
      <c r="CP62" s="363"/>
      <c r="CQ62" s="363"/>
      <c r="CR62" s="363"/>
      <c r="CS62" s="363"/>
      <c r="CT62" s="363"/>
      <c r="CU62" s="363"/>
      <c r="CV62" s="363"/>
      <c r="CW62" s="363"/>
      <c r="CX62" s="363"/>
      <c r="CY62" s="363"/>
      <c r="CZ62" s="363"/>
      <c r="DA62" s="363"/>
      <c r="DB62" s="363"/>
      <c r="DC62" s="363"/>
      <c r="DD62" s="363"/>
      <c r="DE62" s="363"/>
      <c r="DF62" s="363"/>
      <c r="DG62" s="363"/>
      <c r="DH62" s="363"/>
      <c r="DI62" s="363"/>
      <c r="DJ62" s="363"/>
      <c r="DK62" s="363"/>
      <c r="DL62" s="363"/>
      <c r="DM62" s="363"/>
      <c r="DN62" s="363"/>
      <c r="DO62" s="363"/>
      <c r="DP62" s="363"/>
      <c r="DQ62" s="363"/>
      <c r="DR62" s="363"/>
      <c r="DS62" s="363"/>
      <c r="DT62" s="363"/>
      <c r="DU62" s="363"/>
      <c r="DV62" s="363"/>
      <c r="DW62" s="363"/>
      <c r="DX62" s="363"/>
      <c r="DY62" s="363"/>
      <c r="DZ62" s="363"/>
      <c r="EA62" s="363"/>
      <c r="EB62" s="363"/>
      <c r="EC62" s="363"/>
      <c r="ED62" s="363"/>
      <c r="EE62" s="363"/>
      <c r="EF62" s="363"/>
      <c r="EG62" s="363"/>
      <c r="EH62" s="363"/>
      <c r="EI62" s="363"/>
      <c r="EJ62" s="363"/>
      <c r="EK62" s="363"/>
      <c r="EL62" s="363"/>
      <c r="EM62" s="363"/>
      <c r="EN62" s="363"/>
      <c r="EO62" s="363"/>
      <c r="EP62" s="363"/>
      <c r="EQ62" s="363"/>
      <c r="ER62" s="363"/>
      <c r="ES62" s="363"/>
      <c r="ET62" s="363"/>
      <c r="EU62" s="363"/>
      <c r="EV62" s="363"/>
      <c r="EW62" s="363"/>
      <c r="EX62" s="363"/>
      <c r="EY62" s="363"/>
      <c r="EZ62" s="363"/>
      <c r="FA62" s="363"/>
      <c r="FB62" s="363"/>
      <c r="FC62" s="363"/>
      <c r="FD62" s="363"/>
      <c r="FE62" s="363"/>
      <c r="FF62" s="363"/>
      <c r="FG62" s="363"/>
      <c r="FH62" s="363"/>
      <c r="FI62" s="363"/>
      <c r="FJ62" s="363"/>
      <c r="FK62" s="363"/>
      <c r="FL62" s="363"/>
      <c r="FM62" s="363"/>
      <c r="FN62" s="363"/>
      <c r="FO62" s="363"/>
      <c r="FP62" s="363"/>
      <c r="FQ62" s="363"/>
      <c r="FR62" s="363"/>
      <c r="FS62" s="363"/>
      <c r="FT62" s="363"/>
      <c r="FU62" s="363"/>
      <c r="FV62" s="363"/>
      <c r="FW62" s="363"/>
      <c r="FX62" s="363"/>
      <c r="FY62" s="363"/>
      <c r="FZ62" s="363"/>
      <c r="GA62" s="363"/>
      <c r="GB62" s="363"/>
      <c r="GC62" s="363"/>
      <c r="GD62" s="363"/>
      <c r="GE62" s="363"/>
      <c r="GF62" s="363"/>
      <c r="GG62" s="363"/>
      <c r="GH62" s="363"/>
      <c r="GI62" s="363"/>
      <c r="GJ62" s="363"/>
      <c r="GK62" s="363"/>
      <c r="GL62" s="363"/>
      <c r="GM62" s="363"/>
      <c r="GN62" s="363"/>
      <c r="GO62" s="363"/>
      <c r="GP62" s="363"/>
      <c r="GQ62" s="363"/>
      <c r="GR62" s="363"/>
      <c r="GS62" s="363"/>
      <c r="GT62" s="363"/>
      <c r="GU62" s="363"/>
      <c r="GV62" s="363"/>
      <c r="GW62" s="363"/>
      <c r="GX62" s="363"/>
      <c r="GY62" s="363"/>
      <c r="GZ62" s="363"/>
      <c r="HA62" s="363"/>
      <c r="HB62" s="363"/>
      <c r="HC62" s="363"/>
      <c r="HD62" s="363"/>
      <c r="HE62" s="363"/>
      <c r="HF62" s="363"/>
      <c r="HG62" s="363"/>
      <c r="HH62" s="363"/>
      <c r="HI62" s="363"/>
      <c r="HJ62" s="363"/>
      <c r="HK62" s="363"/>
      <c r="HL62" s="363"/>
      <c r="HM62" s="363"/>
      <c r="HN62" s="363"/>
    </row>
    <row r="63" spans="1:222" s="364" customFormat="1" x14ac:dyDescent="0.25">
      <c r="A63" s="339"/>
      <c r="F63" s="363"/>
      <c r="G63" s="363"/>
      <c r="H63" s="363"/>
      <c r="I63" s="363"/>
      <c r="J63" s="363"/>
      <c r="K63" s="363"/>
      <c r="L63" s="363"/>
      <c r="M63" s="367"/>
      <c r="N63" s="367"/>
      <c r="O63" s="367"/>
      <c r="P63" s="367"/>
      <c r="Q63" s="350"/>
      <c r="R63" s="350"/>
      <c r="S63" s="368"/>
      <c r="T63" s="368"/>
      <c r="U63" s="368"/>
      <c r="V63" s="363"/>
      <c r="W63" s="363"/>
      <c r="X63" s="363"/>
      <c r="Y63" s="363"/>
      <c r="Z63" s="363"/>
      <c r="AA63" s="363"/>
      <c r="AB63" s="363"/>
      <c r="AC63" s="363"/>
      <c r="AD63" s="363"/>
      <c r="AE63" s="363"/>
      <c r="AF63" s="363"/>
      <c r="AG63" s="363"/>
      <c r="AH63" s="363"/>
      <c r="AI63" s="363"/>
      <c r="AJ63" s="363"/>
      <c r="AK63" s="363"/>
      <c r="AL63" s="363"/>
      <c r="AM63" s="363"/>
      <c r="AN63" s="363"/>
      <c r="AO63" s="363"/>
      <c r="AP63" s="363"/>
      <c r="AQ63" s="363"/>
      <c r="AR63" s="363"/>
      <c r="AS63" s="363"/>
      <c r="AT63" s="363"/>
      <c r="AU63" s="363"/>
      <c r="AV63" s="363"/>
      <c r="AW63" s="363"/>
      <c r="AX63" s="363"/>
      <c r="AY63" s="363"/>
      <c r="AZ63" s="363"/>
      <c r="BA63" s="363"/>
      <c r="BB63" s="363"/>
      <c r="BC63" s="363"/>
      <c r="BD63" s="363"/>
      <c r="BE63" s="363"/>
      <c r="BF63" s="363"/>
      <c r="BG63" s="363"/>
      <c r="BH63" s="363"/>
      <c r="BI63" s="363"/>
      <c r="BJ63" s="363"/>
      <c r="BK63" s="363"/>
      <c r="BL63" s="363"/>
      <c r="BM63" s="363"/>
      <c r="BN63" s="363"/>
      <c r="BO63" s="363"/>
      <c r="BP63" s="363"/>
      <c r="BQ63" s="363"/>
      <c r="BR63" s="363"/>
      <c r="BS63" s="363"/>
      <c r="BT63" s="363"/>
      <c r="BU63" s="363"/>
      <c r="BV63" s="363"/>
      <c r="BW63" s="363"/>
      <c r="BX63" s="363"/>
      <c r="BY63" s="363"/>
      <c r="BZ63" s="363"/>
      <c r="CA63" s="363"/>
      <c r="CB63" s="363"/>
      <c r="CC63" s="363"/>
      <c r="CD63" s="363"/>
      <c r="CE63" s="363"/>
      <c r="CF63" s="363"/>
      <c r="CG63" s="363"/>
      <c r="CH63" s="363"/>
      <c r="CI63" s="363"/>
      <c r="CJ63" s="363"/>
      <c r="CK63" s="363"/>
      <c r="CL63" s="363"/>
      <c r="CM63" s="363"/>
      <c r="CN63" s="363"/>
      <c r="CO63" s="363"/>
      <c r="CP63" s="363"/>
      <c r="CQ63" s="363"/>
      <c r="CR63" s="363"/>
      <c r="CS63" s="363"/>
      <c r="CT63" s="363"/>
      <c r="CU63" s="363"/>
      <c r="CV63" s="363"/>
      <c r="CW63" s="363"/>
      <c r="CX63" s="363"/>
      <c r="CY63" s="363"/>
      <c r="CZ63" s="363"/>
      <c r="DA63" s="363"/>
      <c r="DB63" s="363"/>
      <c r="DC63" s="363"/>
      <c r="DD63" s="363"/>
      <c r="DE63" s="363"/>
      <c r="DF63" s="363"/>
      <c r="DG63" s="363"/>
      <c r="DH63" s="363"/>
      <c r="DI63" s="363"/>
      <c r="DJ63" s="363"/>
      <c r="DK63" s="363"/>
      <c r="DL63" s="363"/>
      <c r="DM63" s="363"/>
      <c r="DN63" s="363"/>
      <c r="DO63" s="363"/>
      <c r="DP63" s="363"/>
      <c r="DQ63" s="363"/>
      <c r="DR63" s="363"/>
      <c r="DS63" s="363"/>
      <c r="DT63" s="363"/>
      <c r="DU63" s="363"/>
      <c r="DV63" s="363"/>
      <c r="DW63" s="363"/>
      <c r="DX63" s="363"/>
      <c r="DY63" s="363"/>
      <c r="DZ63" s="363"/>
      <c r="EA63" s="363"/>
      <c r="EB63" s="363"/>
      <c r="EC63" s="363"/>
      <c r="ED63" s="363"/>
      <c r="EE63" s="363"/>
      <c r="EF63" s="363"/>
      <c r="EG63" s="363"/>
      <c r="EH63" s="363"/>
      <c r="EI63" s="363"/>
      <c r="EJ63" s="363"/>
      <c r="EK63" s="363"/>
      <c r="EL63" s="363"/>
      <c r="EM63" s="363"/>
      <c r="EN63" s="363"/>
      <c r="EO63" s="363"/>
      <c r="EP63" s="363"/>
      <c r="EQ63" s="363"/>
      <c r="ER63" s="363"/>
      <c r="ES63" s="363"/>
      <c r="ET63" s="363"/>
      <c r="EU63" s="363"/>
      <c r="EV63" s="363"/>
      <c r="EW63" s="363"/>
      <c r="EX63" s="363"/>
      <c r="EY63" s="363"/>
      <c r="EZ63" s="363"/>
      <c r="FA63" s="363"/>
      <c r="FB63" s="363"/>
      <c r="FC63" s="363"/>
      <c r="FD63" s="363"/>
      <c r="FE63" s="363"/>
      <c r="FF63" s="363"/>
      <c r="FG63" s="363"/>
      <c r="FH63" s="363"/>
      <c r="FI63" s="363"/>
      <c r="FJ63" s="363"/>
      <c r="FK63" s="363"/>
      <c r="FL63" s="363"/>
      <c r="FM63" s="363"/>
      <c r="FN63" s="363"/>
      <c r="FO63" s="363"/>
      <c r="FP63" s="363"/>
      <c r="FQ63" s="363"/>
      <c r="FR63" s="363"/>
      <c r="FS63" s="363"/>
      <c r="FT63" s="363"/>
      <c r="FU63" s="363"/>
      <c r="FV63" s="363"/>
      <c r="FW63" s="363"/>
      <c r="FX63" s="363"/>
      <c r="FY63" s="363"/>
      <c r="FZ63" s="363"/>
      <c r="GA63" s="363"/>
      <c r="GB63" s="363"/>
      <c r="GC63" s="363"/>
      <c r="GD63" s="363"/>
      <c r="GE63" s="363"/>
      <c r="GF63" s="363"/>
      <c r="GG63" s="363"/>
      <c r="GH63" s="363"/>
      <c r="GI63" s="363"/>
      <c r="GJ63" s="363"/>
      <c r="GK63" s="363"/>
      <c r="GL63" s="363"/>
      <c r="GM63" s="363"/>
      <c r="GN63" s="363"/>
      <c r="GO63" s="363"/>
      <c r="GP63" s="363"/>
      <c r="GQ63" s="363"/>
      <c r="GR63" s="363"/>
      <c r="GS63" s="363"/>
      <c r="GT63" s="363"/>
      <c r="GU63" s="363"/>
      <c r="GV63" s="363"/>
      <c r="GW63" s="363"/>
      <c r="GX63" s="363"/>
      <c r="GY63" s="363"/>
      <c r="GZ63" s="363"/>
      <c r="HA63" s="363"/>
      <c r="HB63" s="363"/>
      <c r="HC63" s="363"/>
      <c r="HD63" s="363"/>
      <c r="HE63" s="363"/>
      <c r="HF63" s="363"/>
      <c r="HG63" s="363"/>
      <c r="HH63" s="363"/>
      <c r="HI63" s="363"/>
      <c r="HJ63" s="363"/>
      <c r="HK63" s="363"/>
      <c r="HL63" s="363"/>
      <c r="HM63" s="363"/>
      <c r="HN63" s="363"/>
    </row>
    <row r="64" spans="1:222" s="364" customFormat="1" x14ac:dyDescent="0.25">
      <c r="A64" s="339"/>
      <c r="F64" s="363"/>
      <c r="G64" s="363"/>
      <c r="H64" s="363"/>
      <c r="I64" s="363"/>
      <c r="J64" s="363"/>
      <c r="K64" s="363"/>
      <c r="L64" s="363"/>
      <c r="M64" s="367"/>
      <c r="N64" s="367"/>
      <c r="O64" s="367"/>
      <c r="P64" s="367"/>
      <c r="Q64" s="350"/>
      <c r="R64" s="350"/>
      <c r="S64" s="368"/>
      <c r="T64" s="368"/>
      <c r="U64" s="368"/>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3"/>
      <c r="AX64" s="363"/>
      <c r="AY64" s="363"/>
      <c r="AZ64" s="363"/>
      <c r="BA64" s="363"/>
      <c r="BB64" s="363"/>
      <c r="BC64" s="363"/>
      <c r="BD64" s="363"/>
      <c r="BE64" s="363"/>
      <c r="BF64" s="363"/>
      <c r="BG64" s="363"/>
      <c r="BH64" s="363"/>
      <c r="BI64" s="363"/>
      <c r="BJ64" s="363"/>
      <c r="BK64" s="363"/>
      <c r="BL64" s="363"/>
      <c r="BM64" s="363"/>
      <c r="BN64" s="363"/>
      <c r="BO64" s="363"/>
      <c r="BP64" s="363"/>
      <c r="BQ64" s="363"/>
      <c r="BR64" s="363"/>
      <c r="BS64" s="363"/>
      <c r="BT64" s="363"/>
      <c r="BU64" s="363"/>
      <c r="BV64" s="363"/>
      <c r="BW64" s="363"/>
      <c r="BX64" s="363"/>
      <c r="BY64" s="363"/>
      <c r="BZ64" s="363"/>
      <c r="CA64" s="363"/>
      <c r="CB64" s="363"/>
      <c r="CC64" s="363"/>
      <c r="CD64" s="363"/>
      <c r="CE64" s="363"/>
      <c r="CF64" s="363"/>
      <c r="CG64" s="363"/>
      <c r="CH64" s="363"/>
      <c r="CI64" s="363"/>
      <c r="CJ64" s="363"/>
      <c r="CK64" s="363"/>
      <c r="CL64" s="363"/>
      <c r="CM64" s="363"/>
      <c r="CN64" s="363"/>
      <c r="CO64" s="363"/>
      <c r="CP64" s="363"/>
      <c r="CQ64" s="363"/>
      <c r="CR64" s="363"/>
      <c r="CS64" s="363"/>
      <c r="CT64" s="363"/>
      <c r="CU64" s="363"/>
      <c r="CV64" s="363"/>
      <c r="CW64" s="363"/>
      <c r="CX64" s="363"/>
      <c r="CY64" s="363"/>
      <c r="CZ64" s="363"/>
      <c r="DA64" s="363"/>
      <c r="DB64" s="363"/>
      <c r="DC64" s="363"/>
      <c r="DD64" s="363"/>
      <c r="DE64" s="363"/>
      <c r="DF64" s="363"/>
      <c r="DG64" s="363"/>
      <c r="DH64" s="363"/>
      <c r="DI64" s="363"/>
      <c r="DJ64" s="363"/>
      <c r="DK64" s="363"/>
      <c r="DL64" s="363"/>
      <c r="DM64" s="363"/>
      <c r="DN64" s="363"/>
      <c r="DO64" s="363"/>
      <c r="DP64" s="363"/>
      <c r="DQ64" s="363"/>
      <c r="DR64" s="363"/>
      <c r="DS64" s="363"/>
      <c r="DT64" s="363"/>
      <c r="DU64" s="363"/>
      <c r="DV64" s="363"/>
      <c r="DW64" s="363"/>
      <c r="DX64" s="363"/>
      <c r="DY64" s="363"/>
      <c r="DZ64" s="363"/>
      <c r="EA64" s="363"/>
      <c r="EB64" s="363"/>
      <c r="EC64" s="363"/>
      <c r="ED64" s="363"/>
      <c r="EE64" s="363"/>
      <c r="EF64" s="363"/>
      <c r="EG64" s="363"/>
      <c r="EH64" s="363"/>
      <c r="EI64" s="363"/>
      <c r="EJ64" s="363"/>
      <c r="EK64" s="363"/>
      <c r="EL64" s="363"/>
      <c r="EM64" s="363"/>
      <c r="EN64" s="363"/>
      <c r="EO64" s="363"/>
      <c r="EP64" s="363"/>
      <c r="EQ64" s="363"/>
      <c r="ER64" s="363"/>
      <c r="ES64" s="363"/>
      <c r="ET64" s="363"/>
      <c r="EU64" s="363"/>
      <c r="EV64" s="363"/>
      <c r="EW64" s="363"/>
      <c r="EX64" s="363"/>
      <c r="EY64" s="363"/>
      <c r="EZ64" s="363"/>
      <c r="FA64" s="363"/>
      <c r="FB64" s="363"/>
      <c r="FC64" s="363"/>
      <c r="FD64" s="363"/>
      <c r="FE64" s="363"/>
      <c r="FF64" s="363"/>
      <c r="FG64" s="363"/>
      <c r="FH64" s="363"/>
      <c r="FI64" s="363"/>
      <c r="FJ64" s="363"/>
      <c r="FK64" s="363"/>
      <c r="FL64" s="363"/>
      <c r="FM64" s="363"/>
      <c r="FN64" s="363"/>
      <c r="FO64" s="363"/>
      <c r="FP64" s="363"/>
      <c r="FQ64" s="363"/>
      <c r="FR64" s="363"/>
      <c r="FS64" s="363"/>
      <c r="FT64" s="363"/>
      <c r="FU64" s="363"/>
      <c r="FV64" s="363"/>
      <c r="FW64" s="363"/>
      <c r="FX64" s="363"/>
      <c r="FY64" s="363"/>
      <c r="FZ64" s="363"/>
      <c r="GA64" s="363"/>
      <c r="GB64" s="363"/>
      <c r="GC64" s="363"/>
      <c r="GD64" s="363"/>
      <c r="GE64" s="363"/>
      <c r="GF64" s="363"/>
      <c r="GG64" s="363"/>
      <c r="GH64" s="363"/>
      <c r="GI64" s="363"/>
      <c r="GJ64" s="363"/>
      <c r="GK64" s="363"/>
      <c r="GL64" s="363"/>
      <c r="GM64" s="363"/>
      <c r="GN64" s="363"/>
      <c r="GO64" s="363"/>
      <c r="GP64" s="363"/>
      <c r="GQ64" s="363"/>
      <c r="GR64" s="363"/>
      <c r="GS64" s="363"/>
      <c r="GT64" s="363"/>
      <c r="GU64" s="363"/>
      <c r="GV64" s="363"/>
      <c r="GW64" s="363"/>
      <c r="GX64" s="363"/>
      <c r="GY64" s="363"/>
      <c r="GZ64" s="363"/>
      <c r="HA64" s="363"/>
      <c r="HB64" s="363"/>
      <c r="HC64" s="363"/>
      <c r="HD64" s="363"/>
      <c r="HE64" s="363"/>
      <c r="HF64" s="363"/>
      <c r="HG64" s="363"/>
      <c r="HH64" s="363"/>
      <c r="HI64" s="363"/>
      <c r="HJ64" s="363"/>
      <c r="HK64" s="363"/>
      <c r="HL64" s="363"/>
      <c r="HM64" s="363"/>
      <c r="HN64" s="363"/>
    </row>
    <row r="65" spans="1:222" s="364" customFormat="1" x14ac:dyDescent="0.25">
      <c r="A65" s="339"/>
      <c r="F65" s="363"/>
      <c r="G65" s="363"/>
      <c r="H65" s="363"/>
      <c r="I65" s="363"/>
      <c r="J65" s="363"/>
      <c r="K65" s="363"/>
      <c r="L65" s="363"/>
      <c r="M65" s="367"/>
      <c r="N65" s="367"/>
      <c r="O65" s="367"/>
      <c r="P65" s="367"/>
      <c r="Q65" s="350"/>
      <c r="R65" s="350"/>
      <c r="S65" s="368"/>
      <c r="T65" s="368"/>
      <c r="U65" s="368"/>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3"/>
      <c r="AY65" s="363"/>
      <c r="AZ65" s="363"/>
      <c r="BA65" s="363"/>
      <c r="BB65" s="363"/>
      <c r="BC65" s="363"/>
      <c r="BD65" s="363"/>
      <c r="BE65" s="363"/>
      <c r="BF65" s="363"/>
      <c r="BG65" s="363"/>
      <c r="BH65" s="363"/>
      <c r="BI65" s="363"/>
      <c r="BJ65" s="363"/>
      <c r="BK65" s="363"/>
      <c r="BL65" s="363"/>
      <c r="BM65" s="363"/>
      <c r="BN65" s="363"/>
      <c r="BO65" s="363"/>
      <c r="BP65" s="363"/>
      <c r="BQ65" s="363"/>
      <c r="BR65" s="363"/>
      <c r="BS65" s="363"/>
      <c r="BT65" s="363"/>
      <c r="BU65" s="363"/>
      <c r="BV65" s="363"/>
      <c r="BW65" s="363"/>
      <c r="BX65" s="363"/>
      <c r="BY65" s="363"/>
      <c r="BZ65" s="363"/>
      <c r="CA65" s="363"/>
      <c r="CB65" s="363"/>
      <c r="CC65" s="363"/>
      <c r="CD65" s="363"/>
      <c r="CE65" s="363"/>
      <c r="CF65" s="363"/>
      <c r="CG65" s="363"/>
      <c r="CH65" s="363"/>
      <c r="CI65" s="363"/>
      <c r="CJ65" s="363"/>
      <c r="CK65" s="363"/>
      <c r="CL65" s="363"/>
      <c r="CM65" s="363"/>
      <c r="CN65" s="363"/>
      <c r="CO65" s="363"/>
      <c r="CP65" s="363"/>
      <c r="CQ65" s="363"/>
      <c r="CR65" s="363"/>
      <c r="CS65" s="363"/>
      <c r="CT65" s="363"/>
      <c r="CU65" s="363"/>
      <c r="CV65" s="363"/>
      <c r="CW65" s="363"/>
      <c r="CX65" s="363"/>
      <c r="CY65" s="363"/>
      <c r="CZ65" s="363"/>
      <c r="DA65" s="363"/>
      <c r="DB65" s="363"/>
      <c r="DC65" s="363"/>
      <c r="DD65" s="363"/>
      <c r="DE65" s="363"/>
      <c r="DF65" s="363"/>
      <c r="DG65" s="363"/>
      <c r="DH65" s="363"/>
      <c r="DI65" s="363"/>
      <c r="DJ65" s="363"/>
      <c r="DK65" s="363"/>
      <c r="DL65" s="363"/>
      <c r="DM65" s="363"/>
      <c r="DN65" s="363"/>
      <c r="DO65" s="363"/>
      <c r="DP65" s="363"/>
      <c r="DQ65" s="363"/>
      <c r="DR65" s="363"/>
      <c r="DS65" s="363"/>
      <c r="DT65" s="363"/>
      <c r="DU65" s="363"/>
      <c r="DV65" s="363"/>
      <c r="DW65" s="363"/>
      <c r="DX65" s="363"/>
      <c r="DY65" s="363"/>
      <c r="DZ65" s="363"/>
      <c r="EA65" s="363"/>
      <c r="EB65" s="363"/>
      <c r="EC65" s="363"/>
      <c r="ED65" s="363"/>
      <c r="EE65" s="363"/>
      <c r="EF65" s="363"/>
      <c r="EG65" s="363"/>
      <c r="EH65" s="363"/>
      <c r="EI65" s="363"/>
      <c r="EJ65" s="363"/>
      <c r="EK65" s="363"/>
      <c r="EL65" s="363"/>
      <c r="EM65" s="363"/>
      <c r="EN65" s="363"/>
      <c r="EO65" s="363"/>
      <c r="EP65" s="363"/>
      <c r="EQ65" s="363"/>
      <c r="ER65" s="363"/>
      <c r="ES65" s="363"/>
      <c r="ET65" s="363"/>
      <c r="EU65" s="363"/>
      <c r="EV65" s="363"/>
      <c r="EW65" s="363"/>
      <c r="EX65" s="363"/>
      <c r="EY65" s="363"/>
      <c r="EZ65" s="363"/>
      <c r="FA65" s="363"/>
      <c r="FB65" s="363"/>
      <c r="FC65" s="363"/>
      <c r="FD65" s="363"/>
      <c r="FE65" s="363"/>
      <c r="FF65" s="363"/>
      <c r="FG65" s="363"/>
      <c r="FH65" s="363"/>
      <c r="FI65" s="363"/>
      <c r="FJ65" s="363"/>
      <c r="FK65" s="363"/>
      <c r="FL65" s="363"/>
      <c r="FM65" s="363"/>
      <c r="FN65" s="363"/>
      <c r="FO65" s="363"/>
      <c r="FP65" s="363"/>
      <c r="FQ65" s="363"/>
      <c r="FR65" s="363"/>
      <c r="FS65" s="363"/>
      <c r="FT65" s="363"/>
      <c r="FU65" s="363"/>
      <c r="FV65" s="363"/>
      <c r="FW65" s="363"/>
      <c r="FX65" s="363"/>
      <c r="FY65" s="363"/>
      <c r="FZ65" s="363"/>
      <c r="GA65" s="363"/>
      <c r="GB65" s="363"/>
      <c r="GC65" s="363"/>
      <c r="GD65" s="363"/>
      <c r="GE65" s="363"/>
      <c r="GF65" s="363"/>
      <c r="GG65" s="363"/>
      <c r="GH65" s="363"/>
      <c r="GI65" s="363"/>
      <c r="GJ65" s="363"/>
      <c r="GK65" s="363"/>
      <c r="GL65" s="363"/>
      <c r="GM65" s="363"/>
      <c r="GN65" s="363"/>
      <c r="GO65" s="363"/>
      <c r="GP65" s="363"/>
      <c r="GQ65" s="363"/>
      <c r="GR65" s="363"/>
      <c r="GS65" s="363"/>
      <c r="GT65" s="363"/>
      <c r="GU65" s="363"/>
      <c r="GV65" s="363"/>
      <c r="GW65" s="363"/>
      <c r="GX65" s="363"/>
      <c r="GY65" s="363"/>
      <c r="GZ65" s="363"/>
      <c r="HA65" s="363"/>
      <c r="HB65" s="363"/>
      <c r="HC65" s="363"/>
      <c r="HD65" s="363"/>
      <c r="HE65" s="363"/>
      <c r="HF65" s="363"/>
      <c r="HG65" s="363"/>
      <c r="HH65" s="363"/>
      <c r="HI65" s="363"/>
      <c r="HJ65" s="363"/>
      <c r="HK65" s="363"/>
      <c r="HL65" s="363"/>
      <c r="HM65" s="363"/>
      <c r="HN65" s="363"/>
    </row>
    <row r="66" spans="1:222" s="364" customFormat="1" x14ac:dyDescent="0.25">
      <c r="A66" s="339"/>
      <c r="F66" s="363"/>
      <c r="G66" s="363"/>
      <c r="H66" s="363"/>
      <c r="I66" s="363"/>
      <c r="J66" s="363"/>
      <c r="K66" s="363"/>
      <c r="L66" s="363"/>
      <c r="M66" s="367"/>
      <c r="N66" s="367"/>
      <c r="O66" s="367"/>
      <c r="P66" s="367"/>
      <c r="Q66" s="350"/>
      <c r="R66" s="350"/>
      <c r="S66" s="368"/>
      <c r="T66" s="368"/>
      <c r="U66" s="368"/>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c r="AT66" s="363"/>
      <c r="AU66" s="363"/>
      <c r="AV66" s="363"/>
      <c r="AW66" s="363"/>
      <c r="AX66" s="363"/>
      <c r="AY66" s="363"/>
      <c r="AZ66" s="363"/>
      <c r="BA66" s="363"/>
      <c r="BB66" s="363"/>
      <c r="BC66" s="363"/>
      <c r="BD66" s="363"/>
      <c r="BE66" s="363"/>
      <c r="BF66" s="363"/>
      <c r="BG66" s="363"/>
      <c r="BH66" s="363"/>
      <c r="BI66" s="363"/>
      <c r="BJ66" s="363"/>
      <c r="BK66" s="363"/>
      <c r="BL66" s="363"/>
      <c r="BM66" s="363"/>
      <c r="BN66" s="363"/>
      <c r="BO66" s="363"/>
      <c r="BP66" s="363"/>
      <c r="BQ66" s="363"/>
      <c r="BR66" s="363"/>
      <c r="BS66" s="363"/>
      <c r="BT66" s="363"/>
      <c r="BU66" s="363"/>
      <c r="BV66" s="363"/>
      <c r="BW66" s="363"/>
      <c r="BX66" s="363"/>
      <c r="BY66" s="363"/>
      <c r="BZ66" s="363"/>
      <c r="CA66" s="363"/>
      <c r="CB66" s="363"/>
      <c r="CC66" s="363"/>
      <c r="CD66" s="363"/>
      <c r="CE66" s="363"/>
      <c r="CF66" s="363"/>
      <c r="CG66" s="363"/>
      <c r="CH66" s="363"/>
      <c r="CI66" s="363"/>
      <c r="CJ66" s="363"/>
      <c r="CK66" s="363"/>
      <c r="CL66" s="363"/>
      <c r="CM66" s="363"/>
      <c r="CN66" s="363"/>
      <c r="CO66" s="363"/>
      <c r="CP66" s="363"/>
      <c r="CQ66" s="363"/>
      <c r="CR66" s="363"/>
      <c r="CS66" s="363"/>
      <c r="CT66" s="363"/>
      <c r="CU66" s="363"/>
      <c r="CV66" s="363"/>
      <c r="CW66" s="363"/>
      <c r="CX66" s="363"/>
      <c r="CY66" s="363"/>
      <c r="CZ66" s="363"/>
      <c r="DA66" s="363"/>
      <c r="DB66" s="363"/>
      <c r="DC66" s="363"/>
      <c r="DD66" s="363"/>
      <c r="DE66" s="363"/>
      <c r="DF66" s="363"/>
      <c r="DG66" s="363"/>
      <c r="DH66" s="363"/>
      <c r="DI66" s="363"/>
      <c r="DJ66" s="363"/>
      <c r="DK66" s="363"/>
      <c r="DL66" s="363"/>
      <c r="DM66" s="363"/>
      <c r="DN66" s="363"/>
      <c r="DO66" s="363"/>
      <c r="DP66" s="363"/>
      <c r="DQ66" s="363"/>
      <c r="DR66" s="363"/>
      <c r="DS66" s="363"/>
      <c r="DT66" s="363"/>
      <c r="DU66" s="363"/>
      <c r="DV66" s="363"/>
      <c r="DW66" s="363"/>
      <c r="DX66" s="363"/>
      <c r="DY66" s="363"/>
      <c r="DZ66" s="363"/>
      <c r="EA66" s="363"/>
      <c r="EB66" s="363"/>
      <c r="EC66" s="363"/>
      <c r="ED66" s="363"/>
      <c r="EE66" s="363"/>
      <c r="EF66" s="363"/>
      <c r="EG66" s="363"/>
      <c r="EH66" s="363"/>
      <c r="EI66" s="363"/>
      <c r="EJ66" s="363"/>
      <c r="EK66" s="363"/>
      <c r="EL66" s="363"/>
      <c r="EM66" s="363"/>
      <c r="EN66" s="363"/>
      <c r="EO66" s="363"/>
      <c r="EP66" s="363"/>
      <c r="EQ66" s="363"/>
      <c r="ER66" s="363"/>
      <c r="ES66" s="363"/>
      <c r="ET66" s="363"/>
      <c r="EU66" s="363"/>
      <c r="EV66" s="363"/>
      <c r="EW66" s="363"/>
      <c r="EX66" s="363"/>
      <c r="EY66" s="363"/>
      <c r="EZ66" s="363"/>
      <c r="FA66" s="363"/>
      <c r="FB66" s="363"/>
      <c r="FC66" s="363"/>
      <c r="FD66" s="363"/>
      <c r="FE66" s="363"/>
      <c r="FF66" s="363"/>
      <c r="FG66" s="363"/>
      <c r="FH66" s="363"/>
      <c r="FI66" s="363"/>
      <c r="FJ66" s="363"/>
      <c r="FK66" s="363"/>
      <c r="FL66" s="363"/>
      <c r="FM66" s="363"/>
      <c r="FN66" s="363"/>
      <c r="FO66" s="363"/>
      <c r="FP66" s="363"/>
      <c r="FQ66" s="363"/>
      <c r="FR66" s="363"/>
      <c r="FS66" s="363"/>
      <c r="FT66" s="363"/>
      <c r="FU66" s="363"/>
      <c r="FV66" s="363"/>
      <c r="FW66" s="363"/>
      <c r="FX66" s="363"/>
      <c r="FY66" s="363"/>
      <c r="FZ66" s="363"/>
      <c r="GA66" s="363"/>
      <c r="GB66" s="363"/>
      <c r="GC66" s="363"/>
      <c r="GD66" s="363"/>
      <c r="GE66" s="363"/>
      <c r="GF66" s="363"/>
      <c r="GG66" s="363"/>
      <c r="GH66" s="363"/>
      <c r="GI66" s="363"/>
      <c r="GJ66" s="363"/>
      <c r="GK66" s="363"/>
      <c r="GL66" s="363"/>
      <c r="GM66" s="363"/>
      <c r="GN66" s="363"/>
      <c r="GO66" s="363"/>
      <c r="GP66" s="363"/>
      <c r="GQ66" s="363"/>
      <c r="GR66" s="363"/>
      <c r="GS66" s="363"/>
      <c r="GT66" s="363"/>
      <c r="GU66" s="363"/>
      <c r="GV66" s="363"/>
      <c r="GW66" s="363"/>
      <c r="GX66" s="363"/>
      <c r="GY66" s="363"/>
      <c r="GZ66" s="363"/>
      <c r="HA66" s="363"/>
      <c r="HB66" s="363"/>
      <c r="HC66" s="363"/>
      <c r="HD66" s="363"/>
      <c r="HE66" s="363"/>
      <c r="HF66" s="363"/>
      <c r="HG66" s="363"/>
      <c r="HH66" s="363"/>
      <c r="HI66" s="363"/>
      <c r="HJ66" s="363"/>
      <c r="HK66" s="363"/>
      <c r="HL66" s="363"/>
      <c r="HM66" s="363"/>
      <c r="HN66" s="363"/>
    </row>
    <row r="67" spans="1:222" s="364" customFormat="1" x14ac:dyDescent="0.25">
      <c r="A67" s="339"/>
      <c r="F67" s="363"/>
      <c r="G67" s="363"/>
      <c r="H67" s="363"/>
      <c r="I67" s="363"/>
      <c r="J67" s="363"/>
      <c r="K67" s="363"/>
      <c r="L67" s="363"/>
      <c r="M67" s="367"/>
      <c r="N67" s="367"/>
      <c r="O67" s="367"/>
      <c r="P67" s="367"/>
      <c r="Q67" s="350"/>
      <c r="R67" s="350"/>
      <c r="S67" s="368"/>
      <c r="T67" s="368"/>
      <c r="U67" s="368"/>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c r="AT67" s="363"/>
      <c r="AU67" s="363"/>
      <c r="AV67" s="363"/>
      <c r="AW67" s="363"/>
      <c r="AX67" s="363"/>
      <c r="AY67" s="363"/>
      <c r="AZ67" s="363"/>
      <c r="BA67" s="363"/>
      <c r="BB67" s="363"/>
      <c r="BC67" s="363"/>
      <c r="BD67" s="363"/>
      <c r="BE67" s="363"/>
      <c r="BF67" s="363"/>
      <c r="BG67" s="363"/>
      <c r="BH67" s="363"/>
      <c r="BI67" s="363"/>
      <c r="BJ67" s="363"/>
      <c r="BK67" s="363"/>
      <c r="BL67" s="363"/>
      <c r="BM67" s="363"/>
      <c r="BN67" s="363"/>
      <c r="BO67" s="363"/>
      <c r="BP67" s="363"/>
      <c r="BQ67" s="363"/>
      <c r="BR67" s="363"/>
      <c r="BS67" s="363"/>
      <c r="BT67" s="363"/>
      <c r="BU67" s="363"/>
      <c r="BV67" s="363"/>
      <c r="BW67" s="363"/>
      <c r="BX67" s="363"/>
      <c r="BY67" s="363"/>
      <c r="BZ67" s="363"/>
      <c r="CA67" s="363"/>
      <c r="CB67" s="363"/>
      <c r="CC67" s="363"/>
      <c r="CD67" s="363"/>
      <c r="CE67" s="363"/>
      <c r="CF67" s="363"/>
      <c r="CG67" s="363"/>
      <c r="CH67" s="363"/>
      <c r="CI67" s="363"/>
      <c r="CJ67" s="363"/>
      <c r="CK67" s="363"/>
      <c r="CL67" s="363"/>
      <c r="CM67" s="363"/>
      <c r="CN67" s="363"/>
      <c r="CO67" s="363"/>
      <c r="CP67" s="363"/>
      <c r="CQ67" s="363"/>
      <c r="CR67" s="363"/>
      <c r="CS67" s="363"/>
      <c r="CT67" s="363"/>
      <c r="CU67" s="363"/>
      <c r="CV67" s="363"/>
      <c r="CW67" s="363"/>
      <c r="CX67" s="363"/>
      <c r="CY67" s="363"/>
      <c r="CZ67" s="363"/>
      <c r="DA67" s="363"/>
      <c r="DB67" s="363"/>
      <c r="DC67" s="363"/>
      <c r="DD67" s="363"/>
      <c r="DE67" s="363"/>
      <c r="DF67" s="363"/>
      <c r="DG67" s="363"/>
      <c r="DH67" s="363"/>
      <c r="DI67" s="363"/>
      <c r="DJ67" s="363"/>
      <c r="DK67" s="363"/>
      <c r="DL67" s="363"/>
      <c r="DM67" s="363"/>
      <c r="DN67" s="363"/>
      <c r="DO67" s="363"/>
      <c r="DP67" s="363"/>
      <c r="DQ67" s="363"/>
      <c r="DR67" s="363"/>
      <c r="DS67" s="363"/>
      <c r="DT67" s="363"/>
      <c r="DU67" s="363"/>
      <c r="DV67" s="363"/>
      <c r="DW67" s="363"/>
      <c r="DX67" s="363"/>
      <c r="DY67" s="363"/>
      <c r="DZ67" s="363"/>
      <c r="EA67" s="363"/>
      <c r="EB67" s="363"/>
      <c r="EC67" s="363"/>
      <c r="ED67" s="363"/>
      <c r="EE67" s="363"/>
      <c r="EF67" s="363"/>
      <c r="EG67" s="363"/>
      <c r="EH67" s="363"/>
      <c r="EI67" s="363"/>
      <c r="EJ67" s="363"/>
      <c r="EK67" s="363"/>
      <c r="EL67" s="363"/>
      <c r="EM67" s="363"/>
      <c r="EN67" s="363"/>
      <c r="EO67" s="363"/>
      <c r="EP67" s="363"/>
      <c r="EQ67" s="363"/>
      <c r="ER67" s="363"/>
      <c r="ES67" s="363"/>
      <c r="ET67" s="363"/>
      <c r="EU67" s="363"/>
      <c r="EV67" s="363"/>
      <c r="EW67" s="363"/>
      <c r="EX67" s="363"/>
      <c r="EY67" s="363"/>
      <c r="EZ67" s="363"/>
      <c r="FA67" s="363"/>
      <c r="FB67" s="363"/>
      <c r="FC67" s="363"/>
      <c r="FD67" s="363"/>
      <c r="FE67" s="363"/>
      <c r="FF67" s="363"/>
      <c r="FG67" s="363"/>
      <c r="FH67" s="363"/>
      <c r="FI67" s="363"/>
      <c r="FJ67" s="363"/>
      <c r="FK67" s="363"/>
      <c r="FL67" s="363"/>
      <c r="FM67" s="363"/>
      <c r="FN67" s="363"/>
      <c r="FO67" s="363"/>
      <c r="FP67" s="363"/>
      <c r="FQ67" s="363"/>
      <c r="FR67" s="363"/>
      <c r="FS67" s="363"/>
      <c r="FT67" s="363"/>
      <c r="FU67" s="363"/>
      <c r="FV67" s="363"/>
      <c r="FW67" s="363"/>
      <c r="FX67" s="363"/>
      <c r="FY67" s="363"/>
      <c r="FZ67" s="363"/>
      <c r="GA67" s="363"/>
      <c r="GB67" s="363"/>
      <c r="GC67" s="363"/>
      <c r="GD67" s="363"/>
      <c r="GE67" s="363"/>
      <c r="GF67" s="363"/>
      <c r="GG67" s="363"/>
      <c r="GH67" s="363"/>
      <c r="GI67" s="363"/>
      <c r="GJ67" s="363"/>
      <c r="GK67" s="363"/>
      <c r="GL67" s="363"/>
      <c r="GM67" s="363"/>
      <c r="GN67" s="363"/>
      <c r="GO67" s="363"/>
      <c r="GP67" s="363"/>
      <c r="GQ67" s="363"/>
      <c r="GR67" s="363"/>
      <c r="GS67" s="363"/>
      <c r="GT67" s="363"/>
      <c r="GU67" s="363"/>
      <c r="GV67" s="363"/>
      <c r="GW67" s="363"/>
      <c r="GX67" s="363"/>
      <c r="GY67" s="363"/>
      <c r="GZ67" s="363"/>
      <c r="HA67" s="363"/>
      <c r="HB67" s="363"/>
      <c r="HC67" s="363"/>
      <c r="HD67" s="363"/>
      <c r="HE67" s="363"/>
      <c r="HF67" s="363"/>
      <c r="HG67" s="363"/>
      <c r="HH67" s="363"/>
      <c r="HI67" s="363"/>
      <c r="HJ67" s="363"/>
      <c r="HK67" s="363"/>
      <c r="HL67" s="363"/>
      <c r="HM67" s="363"/>
      <c r="HN67" s="363"/>
    </row>
    <row r="68" spans="1:222" s="364" customFormat="1" x14ac:dyDescent="0.25">
      <c r="A68" s="339"/>
      <c r="F68" s="363"/>
      <c r="G68" s="363"/>
      <c r="H68" s="363"/>
      <c r="I68" s="363"/>
      <c r="J68" s="363"/>
      <c r="K68" s="363"/>
      <c r="L68" s="363"/>
      <c r="M68" s="367"/>
      <c r="N68" s="367"/>
      <c r="O68" s="367"/>
      <c r="P68" s="367"/>
      <c r="Q68" s="350"/>
      <c r="R68" s="350"/>
      <c r="S68" s="368"/>
      <c r="T68" s="368"/>
      <c r="U68" s="368"/>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c r="AT68" s="363"/>
      <c r="AU68" s="363"/>
      <c r="AV68" s="363"/>
      <c r="AW68" s="363"/>
      <c r="AX68" s="363"/>
      <c r="AY68" s="363"/>
      <c r="AZ68" s="363"/>
      <c r="BA68" s="363"/>
      <c r="BB68" s="363"/>
      <c r="BC68" s="363"/>
      <c r="BD68" s="363"/>
      <c r="BE68" s="363"/>
      <c r="BF68" s="363"/>
      <c r="BG68" s="363"/>
      <c r="BH68" s="363"/>
      <c r="BI68" s="363"/>
      <c r="BJ68" s="363"/>
      <c r="BK68" s="363"/>
      <c r="BL68" s="363"/>
      <c r="BM68" s="363"/>
      <c r="BN68" s="363"/>
      <c r="BO68" s="363"/>
      <c r="BP68" s="363"/>
      <c r="BQ68" s="363"/>
      <c r="BR68" s="363"/>
      <c r="BS68" s="363"/>
      <c r="BT68" s="363"/>
      <c r="BU68" s="363"/>
      <c r="BV68" s="363"/>
      <c r="BW68" s="363"/>
      <c r="BX68" s="363"/>
      <c r="BY68" s="363"/>
      <c r="BZ68" s="363"/>
      <c r="CA68" s="363"/>
      <c r="CB68" s="363"/>
      <c r="CC68" s="363"/>
      <c r="CD68" s="363"/>
      <c r="CE68" s="363"/>
      <c r="CF68" s="363"/>
      <c r="CG68" s="363"/>
      <c r="CH68" s="363"/>
      <c r="CI68" s="363"/>
      <c r="CJ68" s="363"/>
      <c r="CK68" s="363"/>
      <c r="CL68" s="363"/>
      <c r="CM68" s="363"/>
      <c r="CN68" s="363"/>
      <c r="CO68" s="363"/>
      <c r="CP68" s="363"/>
      <c r="CQ68" s="363"/>
      <c r="CR68" s="363"/>
      <c r="CS68" s="363"/>
      <c r="CT68" s="363"/>
      <c r="CU68" s="363"/>
      <c r="CV68" s="363"/>
      <c r="CW68" s="363"/>
      <c r="CX68" s="363"/>
      <c r="CY68" s="363"/>
      <c r="CZ68" s="363"/>
      <c r="DA68" s="363"/>
      <c r="DB68" s="363"/>
      <c r="DC68" s="363"/>
      <c r="DD68" s="363"/>
      <c r="DE68" s="363"/>
      <c r="DF68" s="363"/>
      <c r="DG68" s="363"/>
      <c r="DH68" s="363"/>
      <c r="DI68" s="363"/>
      <c r="DJ68" s="363"/>
      <c r="DK68" s="363"/>
      <c r="DL68" s="363"/>
      <c r="DM68" s="363"/>
      <c r="DN68" s="363"/>
      <c r="DO68" s="363"/>
      <c r="DP68" s="363"/>
      <c r="DQ68" s="363"/>
      <c r="DR68" s="363"/>
      <c r="DS68" s="363"/>
      <c r="DT68" s="363"/>
      <c r="DU68" s="363"/>
      <c r="DV68" s="363"/>
      <c r="DW68" s="363"/>
      <c r="DX68" s="363"/>
      <c r="DY68" s="363"/>
      <c r="DZ68" s="363"/>
      <c r="EA68" s="363"/>
      <c r="EB68" s="363"/>
      <c r="EC68" s="363"/>
      <c r="ED68" s="363"/>
      <c r="EE68" s="363"/>
      <c r="EF68" s="363"/>
      <c r="EG68" s="363"/>
      <c r="EH68" s="363"/>
      <c r="EI68" s="363"/>
      <c r="EJ68" s="363"/>
      <c r="EK68" s="363"/>
      <c r="EL68" s="363"/>
      <c r="EM68" s="363"/>
      <c r="EN68" s="363"/>
      <c r="EO68" s="363"/>
      <c r="EP68" s="363"/>
      <c r="EQ68" s="363"/>
      <c r="ER68" s="363"/>
      <c r="ES68" s="363"/>
      <c r="ET68" s="363"/>
      <c r="EU68" s="363"/>
      <c r="EV68" s="363"/>
      <c r="EW68" s="363"/>
      <c r="EX68" s="363"/>
      <c r="EY68" s="363"/>
      <c r="EZ68" s="363"/>
      <c r="FA68" s="363"/>
      <c r="FB68" s="363"/>
      <c r="FC68" s="363"/>
      <c r="FD68" s="363"/>
      <c r="FE68" s="363"/>
      <c r="FF68" s="363"/>
      <c r="FG68" s="363"/>
      <c r="FH68" s="363"/>
      <c r="FI68" s="363"/>
      <c r="FJ68" s="363"/>
      <c r="FK68" s="363"/>
      <c r="FL68" s="363"/>
      <c r="FM68" s="363"/>
      <c r="FN68" s="363"/>
      <c r="FO68" s="363"/>
      <c r="FP68" s="363"/>
      <c r="FQ68" s="363"/>
      <c r="FR68" s="363"/>
      <c r="FS68" s="363"/>
      <c r="FT68" s="363"/>
      <c r="FU68" s="363"/>
      <c r="FV68" s="363"/>
      <c r="FW68" s="363"/>
      <c r="FX68" s="363"/>
      <c r="FY68" s="363"/>
      <c r="FZ68" s="363"/>
      <c r="GA68" s="363"/>
      <c r="GB68" s="363"/>
      <c r="GC68" s="363"/>
      <c r="GD68" s="363"/>
      <c r="GE68" s="363"/>
      <c r="GF68" s="363"/>
      <c r="GG68" s="363"/>
      <c r="GH68" s="363"/>
      <c r="GI68" s="363"/>
      <c r="GJ68" s="363"/>
      <c r="GK68" s="363"/>
      <c r="GL68" s="363"/>
      <c r="GM68" s="363"/>
      <c r="GN68" s="363"/>
      <c r="GO68" s="363"/>
      <c r="GP68" s="363"/>
      <c r="GQ68" s="363"/>
      <c r="GR68" s="363"/>
      <c r="GS68" s="363"/>
      <c r="GT68" s="363"/>
      <c r="GU68" s="363"/>
      <c r="GV68" s="363"/>
      <c r="GW68" s="363"/>
      <c r="GX68" s="363"/>
      <c r="GY68" s="363"/>
      <c r="GZ68" s="363"/>
      <c r="HA68" s="363"/>
      <c r="HB68" s="363"/>
      <c r="HC68" s="363"/>
      <c r="HD68" s="363"/>
      <c r="HE68" s="363"/>
      <c r="HF68" s="363"/>
      <c r="HG68" s="363"/>
      <c r="HH68" s="363"/>
      <c r="HI68" s="363"/>
      <c r="HJ68" s="363"/>
      <c r="HK68" s="363"/>
      <c r="HL68" s="363"/>
      <c r="HM68" s="363"/>
      <c r="HN68" s="363"/>
    </row>
    <row r="69" spans="1:222" s="364" customFormat="1" x14ac:dyDescent="0.25">
      <c r="A69" s="339"/>
      <c r="F69" s="363"/>
      <c r="G69" s="363"/>
      <c r="H69" s="363"/>
      <c r="I69" s="363"/>
      <c r="J69" s="363"/>
      <c r="K69" s="363"/>
      <c r="L69" s="363"/>
      <c r="M69" s="367"/>
      <c r="N69" s="367"/>
      <c r="O69" s="367"/>
      <c r="P69" s="367"/>
      <c r="Q69" s="350"/>
      <c r="R69" s="350"/>
      <c r="S69" s="368"/>
      <c r="T69" s="368"/>
      <c r="U69" s="368"/>
      <c r="V69" s="363"/>
      <c r="W69" s="363"/>
      <c r="X69" s="363"/>
      <c r="Y69" s="363"/>
      <c r="Z69" s="363"/>
      <c r="AA69" s="363"/>
      <c r="AB69" s="363"/>
      <c r="AC69" s="363"/>
      <c r="AD69" s="363"/>
      <c r="AE69" s="363"/>
      <c r="AF69" s="363"/>
      <c r="AG69" s="363"/>
      <c r="AH69" s="363"/>
      <c r="AI69" s="363"/>
      <c r="AJ69" s="363"/>
      <c r="AK69" s="363"/>
      <c r="AL69" s="363"/>
      <c r="AM69" s="363"/>
      <c r="AN69" s="363"/>
      <c r="AO69" s="363"/>
      <c r="AP69" s="363"/>
      <c r="AQ69" s="363"/>
      <c r="AR69" s="363"/>
      <c r="AS69" s="363"/>
      <c r="AT69" s="363"/>
      <c r="AU69" s="363"/>
      <c r="AV69" s="363"/>
      <c r="AW69" s="363"/>
      <c r="AX69" s="363"/>
      <c r="AY69" s="363"/>
      <c r="AZ69" s="363"/>
      <c r="BA69" s="363"/>
      <c r="BB69" s="363"/>
      <c r="BC69" s="363"/>
      <c r="BD69" s="363"/>
      <c r="BE69" s="363"/>
      <c r="BF69" s="363"/>
      <c r="BG69" s="363"/>
      <c r="BH69" s="363"/>
      <c r="BI69" s="363"/>
      <c r="BJ69" s="363"/>
      <c r="BK69" s="363"/>
      <c r="BL69" s="363"/>
      <c r="BM69" s="363"/>
      <c r="BN69" s="363"/>
      <c r="BO69" s="363"/>
      <c r="BP69" s="363"/>
      <c r="BQ69" s="363"/>
      <c r="BR69" s="363"/>
      <c r="BS69" s="363"/>
      <c r="BT69" s="363"/>
      <c r="BU69" s="363"/>
      <c r="BV69" s="363"/>
      <c r="BW69" s="363"/>
      <c r="BX69" s="363"/>
      <c r="BY69" s="363"/>
      <c r="BZ69" s="363"/>
      <c r="CA69" s="363"/>
      <c r="CB69" s="363"/>
      <c r="CC69" s="363"/>
      <c r="CD69" s="363"/>
      <c r="CE69" s="363"/>
      <c r="CF69" s="363"/>
      <c r="CG69" s="363"/>
      <c r="CH69" s="363"/>
      <c r="CI69" s="363"/>
      <c r="CJ69" s="363"/>
      <c r="CK69" s="363"/>
      <c r="CL69" s="363"/>
      <c r="CM69" s="363"/>
      <c r="CN69" s="363"/>
      <c r="CO69" s="363"/>
      <c r="CP69" s="363"/>
      <c r="CQ69" s="363"/>
      <c r="CR69" s="363"/>
      <c r="CS69" s="363"/>
      <c r="CT69" s="363"/>
      <c r="CU69" s="363"/>
      <c r="CV69" s="363"/>
      <c r="CW69" s="363"/>
      <c r="CX69" s="363"/>
      <c r="CY69" s="363"/>
      <c r="CZ69" s="363"/>
      <c r="DA69" s="363"/>
      <c r="DB69" s="363"/>
      <c r="DC69" s="363"/>
      <c r="DD69" s="363"/>
      <c r="DE69" s="363"/>
      <c r="DF69" s="363"/>
      <c r="DG69" s="363"/>
      <c r="DH69" s="363"/>
      <c r="DI69" s="363"/>
      <c r="DJ69" s="363"/>
      <c r="DK69" s="363"/>
      <c r="DL69" s="363"/>
      <c r="DM69" s="363"/>
      <c r="DN69" s="363"/>
      <c r="DO69" s="363"/>
      <c r="DP69" s="363"/>
      <c r="DQ69" s="363"/>
      <c r="DR69" s="363"/>
      <c r="DS69" s="363"/>
      <c r="DT69" s="363"/>
      <c r="DU69" s="363"/>
      <c r="DV69" s="363"/>
      <c r="DW69" s="363"/>
      <c r="DX69" s="363"/>
      <c r="DY69" s="363"/>
      <c r="DZ69" s="363"/>
      <c r="EA69" s="363"/>
      <c r="EB69" s="363"/>
      <c r="EC69" s="363"/>
      <c r="ED69" s="363"/>
      <c r="EE69" s="363"/>
      <c r="EF69" s="363"/>
      <c r="EG69" s="363"/>
      <c r="EH69" s="363"/>
      <c r="EI69" s="363"/>
      <c r="EJ69" s="363"/>
      <c r="EK69" s="363"/>
      <c r="EL69" s="363"/>
      <c r="EM69" s="363"/>
      <c r="EN69" s="363"/>
      <c r="EO69" s="363"/>
      <c r="EP69" s="363"/>
      <c r="EQ69" s="363"/>
      <c r="ER69" s="363"/>
      <c r="ES69" s="363"/>
      <c r="ET69" s="363"/>
      <c r="EU69" s="363"/>
      <c r="EV69" s="363"/>
      <c r="EW69" s="363"/>
      <c r="EX69" s="363"/>
      <c r="EY69" s="363"/>
      <c r="EZ69" s="363"/>
      <c r="FA69" s="363"/>
      <c r="FB69" s="363"/>
      <c r="FC69" s="363"/>
      <c r="FD69" s="363"/>
      <c r="FE69" s="363"/>
      <c r="FF69" s="363"/>
      <c r="FG69" s="363"/>
      <c r="FH69" s="363"/>
      <c r="FI69" s="363"/>
      <c r="FJ69" s="363"/>
      <c r="FK69" s="363"/>
      <c r="FL69" s="363"/>
      <c r="FM69" s="363"/>
      <c r="FN69" s="363"/>
      <c r="FO69" s="363"/>
      <c r="FP69" s="363"/>
      <c r="FQ69" s="363"/>
      <c r="FR69" s="363"/>
      <c r="FS69" s="363"/>
      <c r="FT69" s="363"/>
      <c r="FU69" s="363"/>
      <c r="FV69" s="363"/>
      <c r="FW69" s="363"/>
      <c r="FX69" s="363"/>
      <c r="FY69" s="363"/>
      <c r="FZ69" s="363"/>
      <c r="GA69" s="363"/>
      <c r="GB69" s="363"/>
      <c r="GC69" s="363"/>
      <c r="GD69" s="363"/>
      <c r="GE69" s="363"/>
      <c r="GF69" s="363"/>
      <c r="GG69" s="363"/>
      <c r="GH69" s="363"/>
      <c r="GI69" s="363"/>
      <c r="GJ69" s="363"/>
      <c r="GK69" s="363"/>
      <c r="GL69" s="363"/>
      <c r="GM69" s="363"/>
      <c r="GN69" s="363"/>
      <c r="GO69" s="363"/>
      <c r="GP69" s="363"/>
      <c r="GQ69" s="363"/>
      <c r="GR69" s="363"/>
      <c r="GS69" s="363"/>
      <c r="GT69" s="363"/>
      <c r="GU69" s="363"/>
      <c r="GV69" s="363"/>
      <c r="GW69" s="363"/>
      <c r="GX69" s="363"/>
      <c r="GY69" s="363"/>
      <c r="GZ69" s="363"/>
      <c r="HA69" s="363"/>
      <c r="HB69" s="363"/>
      <c r="HC69" s="363"/>
      <c r="HD69" s="363"/>
      <c r="HE69" s="363"/>
      <c r="HF69" s="363"/>
      <c r="HG69" s="363"/>
      <c r="HH69" s="363"/>
      <c r="HI69" s="363"/>
      <c r="HJ69" s="363"/>
      <c r="HK69" s="363"/>
      <c r="HL69" s="363"/>
      <c r="HM69" s="363"/>
      <c r="HN69" s="363"/>
    </row>
    <row r="70" spans="1:222" s="364" customFormat="1" x14ac:dyDescent="0.25">
      <c r="A70" s="339"/>
      <c r="F70" s="363"/>
      <c r="G70" s="363"/>
      <c r="H70" s="363"/>
      <c r="I70" s="363"/>
      <c r="J70" s="363"/>
      <c r="K70" s="363"/>
      <c r="L70" s="363"/>
      <c r="M70" s="367"/>
      <c r="N70" s="367"/>
      <c r="O70" s="367"/>
      <c r="P70" s="367"/>
      <c r="Q70" s="350"/>
      <c r="R70" s="350"/>
      <c r="S70" s="368"/>
      <c r="T70" s="368"/>
      <c r="U70" s="368"/>
      <c r="V70" s="363"/>
      <c r="W70" s="363"/>
      <c r="X70" s="363"/>
      <c r="Y70" s="363"/>
      <c r="Z70" s="363"/>
      <c r="AA70" s="363"/>
      <c r="AB70" s="363"/>
      <c r="AC70" s="363"/>
      <c r="AD70" s="363"/>
      <c r="AE70" s="363"/>
      <c r="AF70" s="363"/>
      <c r="AG70" s="363"/>
      <c r="AH70" s="363"/>
      <c r="AI70" s="363"/>
      <c r="AJ70" s="363"/>
      <c r="AK70" s="363"/>
      <c r="AL70" s="363"/>
      <c r="AM70" s="363"/>
      <c r="AN70" s="363"/>
      <c r="AO70" s="363"/>
      <c r="AP70" s="363"/>
      <c r="AQ70" s="363"/>
      <c r="AR70" s="363"/>
      <c r="AS70" s="363"/>
      <c r="AT70" s="363"/>
      <c r="AU70" s="363"/>
      <c r="AV70" s="363"/>
      <c r="AW70" s="363"/>
      <c r="AX70" s="363"/>
      <c r="AY70" s="363"/>
      <c r="AZ70" s="363"/>
      <c r="BA70" s="363"/>
      <c r="BB70" s="363"/>
      <c r="BC70" s="363"/>
      <c r="BD70" s="363"/>
      <c r="BE70" s="363"/>
      <c r="BF70" s="363"/>
      <c r="BG70" s="363"/>
      <c r="BH70" s="363"/>
      <c r="BI70" s="363"/>
      <c r="BJ70" s="363"/>
      <c r="BK70" s="363"/>
      <c r="BL70" s="363"/>
      <c r="BM70" s="363"/>
      <c r="BN70" s="363"/>
      <c r="BO70" s="363"/>
      <c r="BP70" s="363"/>
      <c r="BQ70" s="363"/>
      <c r="BR70" s="363"/>
      <c r="BS70" s="363"/>
      <c r="BT70" s="363"/>
      <c r="BU70" s="363"/>
      <c r="BV70" s="363"/>
      <c r="BW70" s="363"/>
      <c r="BX70" s="363"/>
      <c r="BY70" s="363"/>
      <c r="BZ70" s="363"/>
      <c r="CA70" s="363"/>
      <c r="CB70" s="363"/>
      <c r="CC70" s="363"/>
      <c r="CD70" s="363"/>
      <c r="CE70" s="363"/>
      <c r="CF70" s="363"/>
      <c r="CG70" s="363"/>
      <c r="CH70" s="363"/>
      <c r="CI70" s="363"/>
      <c r="CJ70" s="363"/>
      <c r="CK70" s="363"/>
      <c r="CL70" s="363"/>
      <c r="CM70" s="363"/>
      <c r="CN70" s="363"/>
      <c r="CO70" s="363"/>
      <c r="CP70" s="363"/>
      <c r="CQ70" s="363"/>
      <c r="CR70" s="363"/>
      <c r="CS70" s="363"/>
      <c r="CT70" s="363"/>
      <c r="CU70" s="363"/>
      <c r="CV70" s="363"/>
      <c r="CW70" s="363"/>
      <c r="CX70" s="363"/>
      <c r="CY70" s="363"/>
      <c r="CZ70" s="363"/>
      <c r="DA70" s="363"/>
      <c r="DB70" s="363"/>
      <c r="DC70" s="363"/>
      <c r="DD70" s="363"/>
      <c r="DE70" s="363"/>
      <c r="DF70" s="363"/>
      <c r="DG70" s="363"/>
      <c r="DH70" s="363"/>
      <c r="DI70" s="363"/>
      <c r="DJ70" s="363"/>
      <c r="DK70" s="363"/>
      <c r="DL70" s="363"/>
      <c r="DM70" s="363"/>
      <c r="DN70" s="363"/>
      <c r="DO70" s="363"/>
      <c r="DP70" s="363"/>
      <c r="DQ70" s="363"/>
      <c r="DR70" s="363"/>
      <c r="DS70" s="363"/>
      <c r="DT70" s="363"/>
      <c r="DU70" s="363"/>
      <c r="DV70" s="363"/>
      <c r="DW70" s="363"/>
      <c r="DX70" s="363"/>
      <c r="DY70" s="363"/>
      <c r="DZ70" s="363"/>
      <c r="EA70" s="363"/>
      <c r="EB70" s="363"/>
      <c r="EC70" s="363"/>
      <c r="ED70" s="363"/>
      <c r="EE70" s="363"/>
      <c r="EF70" s="363"/>
      <c r="EG70" s="363"/>
      <c r="EH70" s="363"/>
      <c r="EI70" s="363"/>
      <c r="EJ70" s="363"/>
      <c r="EK70" s="363"/>
      <c r="EL70" s="363"/>
      <c r="EM70" s="363"/>
      <c r="EN70" s="363"/>
      <c r="EO70" s="363"/>
      <c r="EP70" s="363"/>
      <c r="EQ70" s="363"/>
      <c r="ER70" s="363"/>
      <c r="ES70" s="363"/>
      <c r="ET70" s="363"/>
      <c r="EU70" s="363"/>
      <c r="EV70" s="363"/>
      <c r="EW70" s="363"/>
      <c r="EX70" s="363"/>
      <c r="EY70" s="363"/>
      <c r="EZ70" s="363"/>
      <c r="FA70" s="363"/>
      <c r="FB70" s="363"/>
      <c r="FC70" s="363"/>
      <c r="FD70" s="363"/>
      <c r="FE70" s="363"/>
      <c r="FF70" s="363"/>
      <c r="FG70" s="363"/>
      <c r="FH70" s="363"/>
      <c r="FI70" s="363"/>
      <c r="FJ70" s="363"/>
      <c r="FK70" s="363"/>
      <c r="FL70" s="363"/>
      <c r="FM70" s="363"/>
      <c r="FN70" s="363"/>
      <c r="FO70" s="363"/>
      <c r="FP70" s="363"/>
      <c r="FQ70" s="363"/>
      <c r="FR70" s="363"/>
      <c r="FS70" s="363"/>
      <c r="FT70" s="363"/>
      <c r="FU70" s="363"/>
      <c r="FV70" s="363"/>
      <c r="FW70" s="363"/>
      <c r="FX70" s="363"/>
      <c r="FY70" s="363"/>
      <c r="FZ70" s="363"/>
      <c r="GA70" s="363"/>
      <c r="GB70" s="363"/>
      <c r="GC70" s="363"/>
      <c r="GD70" s="363"/>
      <c r="GE70" s="363"/>
      <c r="GF70" s="363"/>
      <c r="GG70" s="363"/>
      <c r="GH70" s="363"/>
      <c r="GI70" s="363"/>
      <c r="GJ70" s="363"/>
      <c r="GK70" s="363"/>
      <c r="GL70" s="363"/>
      <c r="GM70" s="363"/>
      <c r="GN70" s="363"/>
      <c r="GO70" s="363"/>
      <c r="GP70" s="363"/>
      <c r="GQ70" s="363"/>
      <c r="GR70" s="363"/>
      <c r="GS70" s="363"/>
      <c r="GT70" s="363"/>
      <c r="GU70" s="363"/>
      <c r="GV70" s="363"/>
      <c r="GW70" s="363"/>
      <c r="GX70" s="363"/>
      <c r="GY70" s="363"/>
      <c r="GZ70" s="363"/>
      <c r="HA70" s="363"/>
      <c r="HB70" s="363"/>
      <c r="HC70" s="363"/>
      <c r="HD70" s="363"/>
      <c r="HE70" s="363"/>
      <c r="HF70" s="363"/>
      <c r="HG70" s="363"/>
      <c r="HH70" s="363"/>
      <c r="HI70" s="363"/>
      <c r="HJ70" s="363"/>
      <c r="HK70" s="363"/>
      <c r="HL70" s="363"/>
      <c r="HM70" s="363"/>
      <c r="HN70" s="363"/>
    </row>
    <row r="71" spans="1:222" s="364" customFormat="1" x14ac:dyDescent="0.25">
      <c r="A71" s="339"/>
      <c r="F71" s="363"/>
      <c r="G71" s="363"/>
      <c r="H71" s="363"/>
      <c r="I71" s="363"/>
      <c r="J71" s="363"/>
      <c r="K71" s="363"/>
      <c r="L71" s="363"/>
      <c r="M71" s="367"/>
      <c r="N71" s="367"/>
      <c r="O71" s="367"/>
      <c r="P71" s="367"/>
      <c r="Q71" s="350"/>
      <c r="R71" s="350"/>
      <c r="S71" s="368"/>
      <c r="T71" s="368"/>
      <c r="U71" s="368"/>
      <c r="V71" s="363"/>
      <c r="W71" s="363"/>
      <c r="X71" s="363"/>
      <c r="Y71" s="363"/>
      <c r="Z71" s="363"/>
      <c r="AA71" s="363"/>
      <c r="AB71" s="363"/>
      <c r="AC71" s="363"/>
      <c r="AD71" s="363"/>
      <c r="AE71" s="363"/>
      <c r="AF71" s="363"/>
      <c r="AG71" s="363"/>
      <c r="AH71" s="363"/>
      <c r="AI71" s="363"/>
      <c r="AJ71" s="363"/>
      <c r="AK71" s="363"/>
      <c r="AL71" s="363"/>
      <c r="AM71" s="363"/>
      <c r="AN71" s="363"/>
      <c r="AO71" s="363"/>
      <c r="AP71" s="363"/>
      <c r="AQ71" s="363"/>
      <c r="AR71" s="363"/>
      <c r="AS71" s="363"/>
      <c r="AT71" s="363"/>
      <c r="AU71" s="363"/>
      <c r="AV71" s="363"/>
      <c r="AW71" s="363"/>
      <c r="AX71" s="363"/>
      <c r="AY71" s="363"/>
      <c r="AZ71" s="363"/>
      <c r="BA71" s="363"/>
      <c r="BB71" s="363"/>
      <c r="BC71" s="363"/>
      <c r="BD71" s="363"/>
      <c r="BE71" s="363"/>
      <c r="BF71" s="363"/>
      <c r="BG71" s="363"/>
      <c r="BH71" s="363"/>
      <c r="BI71" s="363"/>
      <c r="BJ71" s="363"/>
      <c r="BK71" s="363"/>
      <c r="BL71" s="363"/>
      <c r="BM71" s="363"/>
      <c r="BN71" s="363"/>
      <c r="BO71" s="363"/>
      <c r="BP71" s="363"/>
      <c r="BQ71" s="363"/>
      <c r="BR71" s="363"/>
      <c r="BS71" s="363"/>
      <c r="BT71" s="363"/>
      <c r="BU71" s="363"/>
      <c r="BV71" s="363"/>
      <c r="BW71" s="363"/>
      <c r="BX71" s="363"/>
      <c r="BY71" s="363"/>
      <c r="BZ71" s="363"/>
      <c r="CA71" s="363"/>
      <c r="CB71" s="363"/>
      <c r="CC71" s="363"/>
      <c r="CD71" s="363"/>
      <c r="CE71" s="363"/>
      <c r="CF71" s="363"/>
      <c r="CG71" s="363"/>
      <c r="CH71" s="363"/>
      <c r="CI71" s="363"/>
      <c r="CJ71" s="363"/>
      <c r="CK71" s="363"/>
      <c r="CL71" s="363"/>
      <c r="CM71" s="363"/>
      <c r="CN71" s="363"/>
      <c r="CO71" s="363"/>
      <c r="CP71" s="363"/>
      <c r="CQ71" s="363"/>
      <c r="CR71" s="363"/>
      <c r="CS71" s="363"/>
      <c r="CT71" s="363"/>
      <c r="CU71" s="363"/>
      <c r="CV71" s="363"/>
      <c r="CW71" s="363"/>
      <c r="CX71" s="363"/>
      <c r="CY71" s="363"/>
      <c r="CZ71" s="363"/>
      <c r="DA71" s="363"/>
      <c r="DB71" s="363"/>
      <c r="DC71" s="363"/>
      <c r="DD71" s="363"/>
      <c r="DE71" s="363"/>
      <c r="DF71" s="363"/>
      <c r="DG71" s="363"/>
      <c r="DH71" s="363"/>
      <c r="DI71" s="363"/>
      <c r="DJ71" s="363"/>
      <c r="DK71" s="363"/>
      <c r="DL71" s="363"/>
      <c r="DM71" s="363"/>
      <c r="DN71" s="363"/>
      <c r="DO71" s="363"/>
      <c r="DP71" s="363"/>
      <c r="DQ71" s="363"/>
      <c r="DR71" s="363"/>
      <c r="DS71" s="363"/>
      <c r="DT71" s="363"/>
      <c r="DU71" s="363"/>
      <c r="DV71" s="363"/>
      <c r="DW71" s="363"/>
      <c r="DX71" s="363"/>
      <c r="DY71" s="363"/>
      <c r="DZ71" s="363"/>
      <c r="EA71" s="363"/>
      <c r="EB71" s="363"/>
      <c r="EC71" s="363"/>
      <c r="ED71" s="363"/>
      <c r="EE71" s="363"/>
      <c r="EF71" s="363"/>
      <c r="EG71" s="363"/>
      <c r="EH71" s="363"/>
      <c r="EI71" s="363"/>
      <c r="EJ71" s="363"/>
      <c r="EK71" s="363"/>
      <c r="EL71" s="363"/>
      <c r="EM71" s="363"/>
      <c r="EN71" s="363"/>
      <c r="EO71" s="363"/>
      <c r="EP71" s="363"/>
      <c r="EQ71" s="363"/>
      <c r="ER71" s="363"/>
      <c r="ES71" s="363"/>
      <c r="ET71" s="363"/>
      <c r="EU71" s="363"/>
      <c r="EV71" s="363"/>
      <c r="EW71" s="363"/>
      <c r="EX71" s="363"/>
      <c r="EY71" s="363"/>
      <c r="EZ71" s="363"/>
      <c r="FA71" s="363"/>
      <c r="FB71" s="363"/>
      <c r="FC71" s="363"/>
      <c r="FD71" s="363"/>
      <c r="FE71" s="363"/>
      <c r="FF71" s="363"/>
      <c r="FG71" s="363"/>
      <c r="FH71" s="363"/>
      <c r="FI71" s="363"/>
      <c r="FJ71" s="363"/>
      <c r="FK71" s="363"/>
      <c r="FL71" s="363"/>
      <c r="FM71" s="363"/>
      <c r="FN71" s="363"/>
      <c r="FO71" s="363"/>
      <c r="FP71" s="363"/>
      <c r="FQ71" s="363"/>
      <c r="FR71" s="363"/>
      <c r="FS71" s="363"/>
      <c r="FT71" s="363"/>
      <c r="FU71" s="363"/>
      <c r="FV71" s="363"/>
      <c r="FW71" s="363"/>
      <c r="FX71" s="363"/>
      <c r="FY71" s="363"/>
      <c r="FZ71" s="363"/>
      <c r="GA71" s="363"/>
      <c r="GB71" s="363"/>
      <c r="GC71" s="363"/>
      <c r="GD71" s="363"/>
      <c r="GE71" s="363"/>
      <c r="GF71" s="363"/>
      <c r="GG71" s="363"/>
      <c r="GH71" s="363"/>
      <c r="GI71" s="363"/>
      <c r="GJ71" s="363"/>
      <c r="GK71" s="363"/>
      <c r="GL71" s="363"/>
      <c r="GM71" s="363"/>
      <c r="GN71" s="363"/>
      <c r="GO71" s="363"/>
      <c r="GP71" s="363"/>
      <c r="GQ71" s="363"/>
      <c r="GR71" s="363"/>
      <c r="GS71" s="363"/>
      <c r="GT71" s="363"/>
      <c r="GU71" s="363"/>
      <c r="GV71" s="363"/>
      <c r="GW71" s="363"/>
      <c r="GX71" s="363"/>
      <c r="GY71" s="363"/>
      <c r="GZ71" s="363"/>
      <c r="HA71" s="363"/>
      <c r="HB71" s="363"/>
      <c r="HC71" s="363"/>
      <c r="HD71" s="363"/>
      <c r="HE71" s="363"/>
      <c r="HF71" s="363"/>
      <c r="HG71" s="363"/>
      <c r="HH71" s="363"/>
      <c r="HI71" s="363"/>
      <c r="HJ71" s="363"/>
      <c r="HK71" s="363"/>
      <c r="HL71" s="363"/>
      <c r="HM71" s="363"/>
      <c r="HN71" s="363"/>
    </row>
    <row r="72" spans="1:222" s="364" customFormat="1" x14ac:dyDescent="0.25">
      <c r="A72" s="339"/>
      <c r="F72" s="363"/>
      <c r="G72" s="363"/>
      <c r="H72" s="363"/>
      <c r="I72" s="363"/>
      <c r="J72" s="363"/>
      <c r="K72" s="363"/>
      <c r="L72" s="363"/>
      <c r="M72" s="367"/>
      <c r="N72" s="367"/>
      <c r="O72" s="367"/>
      <c r="P72" s="367"/>
      <c r="Q72" s="350"/>
      <c r="R72" s="350"/>
      <c r="S72" s="368"/>
      <c r="T72" s="368"/>
      <c r="U72" s="368"/>
      <c r="V72" s="363"/>
      <c r="W72" s="363"/>
      <c r="X72" s="363"/>
      <c r="Y72" s="363"/>
      <c r="Z72" s="363"/>
      <c r="AA72" s="363"/>
      <c r="AB72" s="363"/>
      <c r="AC72" s="363"/>
      <c r="AD72" s="363"/>
      <c r="AE72" s="363"/>
      <c r="AF72" s="363"/>
      <c r="AG72" s="363"/>
      <c r="AH72" s="363"/>
      <c r="AI72" s="363"/>
      <c r="AJ72" s="363"/>
      <c r="AK72" s="363"/>
      <c r="AL72" s="363"/>
      <c r="AM72" s="363"/>
      <c r="AN72" s="363"/>
      <c r="AO72" s="363"/>
      <c r="AP72" s="363"/>
      <c r="AQ72" s="363"/>
      <c r="AR72" s="363"/>
      <c r="AS72" s="363"/>
      <c r="AT72" s="363"/>
      <c r="AU72" s="363"/>
      <c r="AV72" s="363"/>
      <c r="AW72" s="363"/>
      <c r="AX72" s="363"/>
      <c r="AY72" s="363"/>
      <c r="AZ72" s="363"/>
      <c r="BA72" s="363"/>
      <c r="BB72" s="363"/>
      <c r="BC72" s="363"/>
      <c r="BD72" s="363"/>
      <c r="BE72" s="363"/>
      <c r="BF72" s="363"/>
      <c r="BG72" s="363"/>
      <c r="BH72" s="363"/>
      <c r="BI72" s="363"/>
      <c r="BJ72" s="363"/>
      <c r="BK72" s="363"/>
      <c r="BL72" s="363"/>
      <c r="BM72" s="363"/>
      <c r="BN72" s="363"/>
      <c r="BO72" s="363"/>
      <c r="BP72" s="363"/>
      <c r="BQ72" s="363"/>
      <c r="BR72" s="363"/>
      <c r="BS72" s="363"/>
      <c r="BT72" s="363"/>
      <c r="BU72" s="363"/>
      <c r="BV72" s="363"/>
      <c r="BW72" s="363"/>
      <c r="BX72" s="363"/>
      <c r="BY72" s="363"/>
      <c r="BZ72" s="363"/>
      <c r="CA72" s="363"/>
      <c r="CB72" s="363"/>
      <c r="CC72" s="363"/>
      <c r="CD72" s="363"/>
      <c r="CE72" s="363"/>
      <c r="CF72" s="363"/>
      <c r="CG72" s="363"/>
      <c r="CH72" s="363"/>
      <c r="CI72" s="363"/>
      <c r="CJ72" s="363"/>
      <c r="CK72" s="363"/>
      <c r="CL72" s="363"/>
      <c r="CM72" s="363"/>
      <c r="CN72" s="363"/>
      <c r="CO72" s="363"/>
      <c r="CP72" s="363"/>
      <c r="CQ72" s="363"/>
      <c r="CR72" s="363"/>
      <c r="CS72" s="363"/>
      <c r="CT72" s="363"/>
      <c r="CU72" s="363"/>
      <c r="CV72" s="363"/>
      <c r="CW72" s="363"/>
      <c r="CX72" s="363"/>
      <c r="CY72" s="363"/>
      <c r="CZ72" s="363"/>
      <c r="DA72" s="363"/>
      <c r="DB72" s="363"/>
      <c r="DC72" s="363"/>
      <c r="DD72" s="363"/>
      <c r="DE72" s="363"/>
      <c r="DF72" s="363"/>
      <c r="DG72" s="363"/>
      <c r="DH72" s="363"/>
      <c r="DI72" s="363"/>
      <c r="DJ72" s="363"/>
      <c r="DK72" s="363"/>
      <c r="DL72" s="363"/>
      <c r="DM72" s="363"/>
      <c r="DN72" s="363"/>
      <c r="DO72" s="363"/>
      <c r="DP72" s="363"/>
      <c r="DQ72" s="363"/>
      <c r="DR72" s="363"/>
      <c r="DS72" s="363"/>
      <c r="DT72" s="363"/>
      <c r="DU72" s="363"/>
      <c r="DV72" s="363"/>
      <c r="DW72" s="363"/>
      <c r="DX72" s="363"/>
      <c r="DY72" s="363"/>
      <c r="DZ72" s="363"/>
      <c r="EA72" s="363"/>
      <c r="EB72" s="363"/>
      <c r="EC72" s="363"/>
      <c r="ED72" s="363"/>
      <c r="EE72" s="363"/>
      <c r="EF72" s="363"/>
      <c r="EG72" s="363"/>
      <c r="EH72" s="363"/>
      <c r="EI72" s="363"/>
      <c r="EJ72" s="363"/>
      <c r="EK72" s="363"/>
      <c r="EL72" s="363"/>
      <c r="EM72" s="363"/>
      <c r="EN72" s="363"/>
      <c r="EO72" s="363"/>
      <c r="EP72" s="363"/>
      <c r="EQ72" s="363"/>
      <c r="ER72" s="363"/>
      <c r="ES72" s="363"/>
      <c r="ET72" s="363"/>
      <c r="EU72" s="363"/>
      <c r="EV72" s="363"/>
      <c r="EW72" s="363"/>
      <c r="EX72" s="363"/>
      <c r="EY72" s="363"/>
      <c r="EZ72" s="363"/>
      <c r="FA72" s="363"/>
      <c r="FB72" s="363"/>
      <c r="FC72" s="363"/>
      <c r="FD72" s="363"/>
      <c r="FE72" s="363"/>
      <c r="FF72" s="363"/>
      <c r="FG72" s="363"/>
      <c r="FH72" s="363"/>
      <c r="FI72" s="363"/>
      <c r="FJ72" s="363"/>
      <c r="FK72" s="363"/>
      <c r="FL72" s="363"/>
      <c r="FM72" s="363"/>
      <c r="FN72" s="363"/>
      <c r="FO72" s="363"/>
      <c r="FP72" s="363"/>
      <c r="FQ72" s="363"/>
      <c r="FR72" s="363"/>
      <c r="FS72" s="363"/>
      <c r="FT72" s="363"/>
      <c r="FU72" s="363"/>
      <c r="FV72" s="363"/>
      <c r="FW72" s="363"/>
      <c r="FX72" s="363"/>
      <c r="FY72" s="363"/>
      <c r="FZ72" s="363"/>
      <c r="GA72" s="363"/>
      <c r="GB72" s="363"/>
      <c r="GC72" s="363"/>
      <c r="GD72" s="363"/>
      <c r="GE72" s="363"/>
      <c r="GF72" s="363"/>
      <c r="GG72" s="363"/>
      <c r="GH72" s="363"/>
      <c r="GI72" s="363"/>
      <c r="GJ72" s="363"/>
      <c r="GK72" s="363"/>
      <c r="GL72" s="363"/>
      <c r="GM72" s="363"/>
      <c r="GN72" s="363"/>
      <c r="GO72" s="363"/>
      <c r="GP72" s="363"/>
      <c r="GQ72" s="363"/>
      <c r="GR72" s="363"/>
      <c r="GS72" s="363"/>
      <c r="GT72" s="363"/>
      <c r="GU72" s="363"/>
      <c r="GV72" s="363"/>
      <c r="GW72" s="363"/>
      <c r="GX72" s="363"/>
      <c r="GY72" s="363"/>
      <c r="GZ72" s="363"/>
      <c r="HA72" s="363"/>
      <c r="HB72" s="363"/>
      <c r="HC72" s="363"/>
      <c r="HD72" s="363"/>
      <c r="HE72" s="363"/>
      <c r="HF72" s="363"/>
      <c r="HG72" s="363"/>
      <c r="HH72" s="363"/>
      <c r="HI72" s="363"/>
      <c r="HJ72" s="363"/>
      <c r="HK72" s="363"/>
      <c r="HL72" s="363"/>
      <c r="HM72" s="363"/>
      <c r="HN72" s="363"/>
    </row>
    <row r="73" spans="1:222" s="364" customFormat="1" x14ac:dyDescent="0.25">
      <c r="A73" s="339"/>
      <c r="F73" s="363"/>
      <c r="G73" s="363"/>
      <c r="H73" s="363"/>
      <c r="I73" s="363"/>
      <c r="J73" s="363"/>
      <c r="K73" s="363"/>
      <c r="L73" s="363"/>
      <c r="M73" s="367"/>
      <c r="N73" s="367"/>
      <c r="O73" s="367"/>
      <c r="P73" s="367"/>
      <c r="Q73" s="350"/>
      <c r="R73" s="350"/>
      <c r="S73" s="368"/>
      <c r="T73" s="368"/>
      <c r="U73" s="368"/>
      <c r="V73" s="363"/>
      <c r="W73" s="363"/>
      <c r="X73" s="363"/>
      <c r="Y73" s="363"/>
      <c r="Z73" s="363"/>
      <c r="AA73" s="363"/>
      <c r="AB73" s="363"/>
      <c r="AC73" s="363"/>
      <c r="AD73" s="363"/>
      <c r="AE73" s="363"/>
      <c r="AF73" s="363"/>
      <c r="AG73" s="363"/>
      <c r="AH73" s="363"/>
      <c r="AI73" s="363"/>
      <c r="AJ73" s="363"/>
      <c r="AK73" s="363"/>
      <c r="AL73" s="363"/>
      <c r="AM73" s="363"/>
      <c r="AN73" s="363"/>
      <c r="AO73" s="363"/>
      <c r="AP73" s="363"/>
      <c r="AQ73" s="363"/>
      <c r="AR73" s="363"/>
      <c r="AS73" s="363"/>
      <c r="AT73" s="363"/>
      <c r="AU73" s="363"/>
      <c r="AV73" s="363"/>
      <c r="AW73" s="363"/>
      <c r="AX73" s="363"/>
      <c r="AY73" s="363"/>
      <c r="AZ73" s="363"/>
      <c r="BA73" s="363"/>
      <c r="BB73" s="363"/>
      <c r="BC73" s="363"/>
      <c r="BD73" s="363"/>
      <c r="BE73" s="363"/>
      <c r="BF73" s="363"/>
      <c r="BG73" s="363"/>
      <c r="BH73" s="363"/>
      <c r="BI73" s="363"/>
      <c r="BJ73" s="363"/>
      <c r="BK73" s="363"/>
      <c r="BL73" s="363"/>
      <c r="BM73" s="363"/>
      <c r="BN73" s="363"/>
      <c r="BO73" s="363"/>
      <c r="BP73" s="363"/>
      <c r="BQ73" s="363"/>
      <c r="BR73" s="363"/>
      <c r="BS73" s="363"/>
      <c r="BT73" s="363"/>
      <c r="BU73" s="363"/>
      <c r="BV73" s="363"/>
      <c r="BW73" s="363"/>
      <c r="BX73" s="363"/>
      <c r="BY73" s="363"/>
      <c r="BZ73" s="363"/>
      <c r="CA73" s="363"/>
      <c r="CB73" s="363"/>
      <c r="CC73" s="363"/>
      <c r="CD73" s="363"/>
      <c r="CE73" s="363"/>
      <c r="CF73" s="363"/>
      <c r="CG73" s="363"/>
      <c r="CH73" s="363"/>
      <c r="CI73" s="363"/>
      <c r="CJ73" s="363"/>
      <c r="CK73" s="363"/>
      <c r="CL73" s="363"/>
      <c r="CM73" s="363"/>
      <c r="CN73" s="363"/>
      <c r="CO73" s="363"/>
      <c r="CP73" s="363"/>
      <c r="CQ73" s="363"/>
      <c r="CR73" s="363"/>
      <c r="CS73" s="363"/>
      <c r="CT73" s="363"/>
      <c r="CU73" s="363"/>
      <c r="CV73" s="363"/>
      <c r="CW73" s="363"/>
      <c r="CX73" s="363"/>
      <c r="CY73" s="363"/>
      <c r="CZ73" s="363"/>
      <c r="DA73" s="363"/>
      <c r="DB73" s="363"/>
      <c r="DC73" s="363"/>
      <c r="DD73" s="363"/>
      <c r="DE73" s="363"/>
      <c r="DF73" s="363"/>
      <c r="DG73" s="363"/>
      <c r="DH73" s="363"/>
      <c r="DI73" s="363"/>
      <c r="DJ73" s="363"/>
      <c r="DK73" s="363"/>
      <c r="DL73" s="363"/>
      <c r="DM73" s="363"/>
      <c r="DN73" s="363"/>
      <c r="DO73" s="363"/>
      <c r="DP73" s="363"/>
      <c r="DQ73" s="363"/>
      <c r="DR73" s="363"/>
      <c r="DS73" s="363"/>
      <c r="DT73" s="363"/>
      <c r="DU73" s="363"/>
      <c r="DV73" s="363"/>
      <c r="DW73" s="363"/>
      <c r="DX73" s="363"/>
      <c r="DY73" s="363"/>
      <c r="DZ73" s="363"/>
      <c r="EA73" s="363"/>
      <c r="EB73" s="363"/>
      <c r="EC73" s="363"/>
      <c r="ED73" s="363"/>
      <c r="EE73" s="363"/>
      <c r="EF73" s="363"/>
      <c r="EG73" s="363"/>
      <c r="EH73" s="363"/>
      <c r="EI73" s="363"/>
      <c r="EJ73" s="363"/>
      <c r="EK73" s="363"/>
      <c r="EL73" s="363"/>
      <c r="EM73" s="363"/>
      <c r="EN73" s="363"/>
      <c r="EO73" s="363"/>
      <c r="EP73" s="363"/>
      <c r="EQ73" s="363"/>
      <c r="ER73" s="363"/>
      <c r="ES73" s="363"/>
      <c r="ET73" s="363"/>
      <c r="EU73" s="363"/>
      <c r="EV73" s="363"/>
      <c r="EW73" s="363"/>
      <c r="EX73" s="363"/>
      <c r="EY73" s="363"/>
      <c r="EZ73" s="363"/>
      <c r="FA73" s="363"/>
      <c r="FB73" s="363"/>
      <c r="FC73" s="363"/>
      <c r="FD73" s="363"/>
      <c r="FE73" s="363"/>
      <c r="FF73" s="363"/>
      <c r="FG73" s="363"/>
      <c r="FH73" s="363"/>
      <c r="FI73" s="363"/>
      <c r="FJ73" s="363"/>
      <c r="FK73" s="363"/>
      <c r="FL73" s="363"/>
      <c r="FM73" s="363"/>
      <c r="FN73" s="363"/>
      <c r="FO73" s="363"/>
      <c r="FP73" s="363"/>
      <c r="FQ73" s="363"/>
      <c r="FR73" s="363"/>
      <c r="FS73" s="363"/>
      <c r="FT73" s="363"/>
      <c r="FU73" s="363"/>
      <c r="FV73" s="363"/>
      <c r="FW73" s="363"/>
      <c r="FX73" s="363"/>
      <c r="FY73" s="363"/>
      <c r="FZ73" s="363"/>
      <c r="GA73" s="363"/>
      <c r="GB73" s="363"/>
      <c r="GC73" s="363"/>
      <c r="GD73" s="363"/>
      <c r="GE73" s="363"/>
      <c r="GF73" s="363"/>
      <c r="GG73" s="363"/>
      <c r="GH73" s="363"/>
      <c r="GI73" s="363"/>
      <c r="GJ73" s="363"/>
      <c r="GK73" s="363"/>
      <c r="GL73" s="363"/>
      <c r="GM73" s="363"/>
      <c r="GN73" s="363"/>
      <c r="GO73" s="363"/>
      <c r="GP73" s="363"/>
      <c r="GQ73" s="363"/>
      <c r="GR73" s="363"/>
      <c r="GS73" s="363"/>
      <c r="GT73" s="363"/>
      <c r="GU73" s="363"/>
      <c r="GV73" s="363"/>
      <c r="GW73" s="363"/>
      <c r="GX73" s="363"/>
      <c r="GY73" s="363"/>
      <c r="GZ73" s="363"/>
      <c r="HA73" s="363"/>
      <c r="HB73" s="363"/>
      <c r="HC73" s="363"/>
      <c r="HD73" s="363"/>
      <c r="HE73" s="363"/>
      <c r="HF73" s="363"/>
      <c r="HG73" s="363"/>
      <c r="HH73" s="363"/>
      <c r="HI73" s="363"/>
      <c r="HJ73" s="363"/>
      <c r="HK73" s="363"/>
      <c r="HL73" s="363"/>
      <c r="HM73" s="363"/>
      <c r="HN73" s="363"/>
    </row>
    <row r="74" spans="1:222" s="364" customFormat="1" x14ac:dyDescent="0.25">
      <c r="A74" s="339"/>
      <c r="F74" s="363"/>
      <c r="G74" s="363"/>
      <c r="H74" s="363"/>
      <c r="I74" s="363"/>
      <c r="J74" s="363"/>
      <c r="K74" s="363"/>
      <c r="L74" s="363"/>
      <c r="M74" s="367"/>
      <c r="N74" s="367"/>
      <c r="O74" s="367"/>
      <c r="P74" s="367"/>
      <c r="Q74" s="350"/>
      <c r="R74" s="350"/>
      <c r="S74" s="368"/>
      <c r="T74" s="368"/>
      <c r="U74" s="368"/>
      <c r="V74" s="363"/>
      <c r="W74" s="363"/>
      <c r="X74" s="363"/>
      <c r="Y74" s="363"/>
      <c r="Z74" s="363"/>
      <c r="AA74" s="363"/>
      <c r="AB74" s="363"/>
      <c r="AC74" s="363"/>
      <c r="AD74" s="363"/>
      <c r="AE74" s="363"/>
      <c r="AF74" s="363"/>
      <c r="AG74" s="363"/>
      <c r="AH74" s="363"/>
      <c r="AI74" s="363"/>
      <c r="AJ74" s="363"/>
      <c r="AK74" s="363"/>
      <c r="AL74" s="363"/>
      <c r="AM74" s="363"/>
      <c r="AN74" s="363"/>
      <c r="AO74" s="363"/>
      <c r="AP74" s="363"/>
      <c r="AQ74" s="363"/>
      <c r="AR74" s="363"/>
      <c r="AS74" s="363"/>
      <c r="AT74" s="363"/>
      <c r="AU74" s="363"/>
      <c r="AV74" s="363"/>
      <c r="AW74" s="363"/>
      <c r="AX74" s="363"/>
      <c r="AY74" s="363"/>
      <c r="AZ74" s="363"/>
      <c r="BA74" s="363"/>
      <c r="BB74" s="363"/>
      <c r="BC74" s="363"/>
      <c r="BD74" s="363"/>
      <c r="BE74" s="363"/>
      <c r="BF74" s="363"/>
      <c r="BG74" s="363"/>
      <c r="BH74" s="363"/>
      <c r="BI74" s="363"/>
      <c r="BJ74" s="363"/>
      <c r="BK74" s="363"/>
      <c r="BL74" s="363"/>
      <c r="BM74" s="363"/>
      <c r="BN74" s="363"/>
      <c r="BO74" s="363"/>
      <c r="BP74" s="363"/>
      <c r="BQ74" s="363"/>
      <c r="BR74" s="363"/>
      <c r="BS74" s="363"/>
      <c r="BT74" s="363"/>
      <c r="BU74" s="363"/>
      <c r="BV74" s="363"/>
      <c r="BW74" s="363"/>
      <c r="BX74" s="363"/>
      <c r="BY74" s="363"/>
      <c r="BZ74" s="363"/>
      <c r="CA74" s="363"/>
      <c r="CB74" s="363"/>
      <c r="CC74" s="363"/>
      <c r="CD74" s="363"/>
      <c r="CE74" s="363"/>
      <c r="CF74" s="363"/>
      <c r="CG74" s="363"/>
      <c r="CH74" s="363"/>
      <c r="CI74" s="363"/>
      <c r="CJ74" s="363"/>
      <c r="CK74" s="363"/>
      <c r="CL74" s="363"/>
      <c r="CM74" s="363"/>
      <c r="CN74" s="363"/>
      <c r="CO74" s="363"/>
      <c r="CP74" s="363"/>
      <c r="CQ74" s="363"/>
      <c r="CR74" s="363"/>
      <c r="CS74" s="363"/>
      <c r="CT74" s="363"/>
      <c r="CU74" s="363"/>
      <c r="CV74" s="363"/>
      <c r="CW74" s="363"/>
      <c r="CX74" s="363"/>
      <c r="CY74" s="363"/>
      <c r="CZ74" s="363"/>
      <c r="DA74" s="363"/>
      <c r="DB74" s="363"/>
      <c r="DC74" s="363"/>
      <c r="DD74" s="363"/>
      <c r="DE74" s="363"/>
      <c r="DF74" s="363"/>
      <c r="DG74" s="363"/>
      <c r="DH74" s="363"/>
      <c r="DI74" s="363"/>
      <c r="DJ74" s="363"/>
      <c r="DK74" s="363"/>
      <c r="DL74" s="363"/>
      <c r="DM74" s="363"/>
      <c r="DN74" s="363"/>
      <c r="DO74" s="363"/>
      <c r="DP74" s="363"/>
      <c r="DQ74" s="363"/>
      <c r="DR74" s="363"/>
      <c r="DS74" s="363"/>
      <c r="DT74" s="363"/>
      <c r="DU74" s="363"/>
      <c r="DV74" s="363"/>
      <c r="DW74" s="363"/>
      <c r="DX74" s="363"/>
      <c r="DY74" s="363"/>
      <c r="DZ74" s="363"/>
      <c r="EA74" s="363"/>
      <c r="EB74" s="363"/>
      <c r="EC74" s="363"/>
      <c r="ED74" s="363"/>
      <c r="EE74" s="363"/>
      <c r="EF74" s="363"/>
      <c r="EG74" s="363"/>
      <c r="EH74" s="363"/>
      <c r="EI74" s="363"/>
      <c r="EJ74" s="363"/>
      <c r="EK74" s="363"/>
      <c r="EL74" s="363"/>
      <c r="EM74" s="363"/>
      <c r="EN74" s="363"/>
      <c r="EO74" s="363"/>
      <c r="EP74" s="363"/>
      <c r="EQ74" s="363"/>
      <c r="ER74" s="363"/>
      <c r="ES74" s="363"/>
      <c r="ET74" s="363"/>
      <c r="EU74" s="363"/>
      <c r="EV74" s="363"/>
      <c r="EW74" s="363"/>
      <c r="EX74" s="363"/>
      <c r="EY74" s="363"/>
      <c r="EZ74" s="363"/>
      <c r="FA74" s="363"/>
      <c r="FB74" s="363"/>
      <c r="FC74" s="363"/>
      <c r="FD74" s="363"/>
      <c r="FE74" s="363"/>
      <c r="FF74" s="363"/>
      <c r="FG74" s="363"/>
      <c r="FH74" s="363"/>
      <c r="FI74" s="363"/>
      <c r="FJ74" s="363"/>
      <c r="FK74" s="363"/>
      <c r="FL74" s="363"/>
      <c r="FM74" s="363"/>
      <c r="FN74" s="363"/>
      <c r="FO74" s="363"/>
      <c r="FP74" s="363"/>
      <c r="FQ74" s="363"/>
      <c r="FR74" s="363"/>
      <c r="FS74" s="363"/>
      <c r="FT74" s="363"/>
      <c r="FU74" s="363"/>
      <c r="FV74" s="363"/>
      <c r="FW74" s="363"/>
      <c r="FX74" s="363"/>
      <c r="FY74" s="363"/>
      <c r="FZ74" s="363"/>
      <c r="GA74" s="363"/>
      <c r="GB74" s="363"/>
      <c r="GC74" s="363"/>
      <c r="GD74" s="363"/>
      <c r="GE74" s="363"/>
      <c r="GF74" s="363"/>
      <c r="GG74" s="363"/>
      <c r="GH74" s="363"/>
      <c r="GI74" s="363"/>
      <c r="GJ74" s="363"/>
      <c r="GK74" s="363"/>
      <c r="GL74" s="363"/>
      <c r="GM74" s="363"/>
      <c r="GN74" s="363"/>
      <c r="GO74" s="363"/>
      <c r="GP74" s="363"/>
      <c r="GQ74" s="363"/>
      <c r="GR74" s="363"/>
      <c r="GS74" s="363"/>
      <c r="GT74" s="363"/>
      <c r="GU74" s="363"/>
      <c r="GV74" s="363"/>
      <c r="GW74" s="363"/>
      <c r="GX74" s="363"/>
      <c r="GY74" s="363"/>
      <c r="GZ74" s="363"/>
      <c r="HA74" s="363"/>
      <c r="HB74" s="363"/>
      <c r="HC74" s="363"/>
      <c r="HD74" s="363"/>
      <c r="HE74" s="363"/>
      <c r="HF74" s="363"/>
      <c r="HG74" s="363"/>
      <c r="HH74" s="363"/>
      <c r="HI74" s="363"/>
      <c r="HJ74" s="363"/>
      <c r="HK74" s="363"/>
      <c r="HL74" s="363"/>
      <c r="HM74" s="363"/>
      <c r="HN74" s="363"/>
    </row>
    <row r="75" spans="1:222" s="364" customFormat="1" x14ac:dyDescent="0.25">
      <c r="A75" s="339"/>
      <c r="F75" s="363"/>
      <c r="G75" s="363"/>
      <c r="H75" s="363"/>
      <c r="I75" s="363"/>
      <c r="J75" s="363"/>
      <c r="K75" s="363"/>
      <c r="L75" s="363"/>
      <c r="M75" s="367"/>
      <c r="N75" s="367"/>
      <c r="O75" s="367"/>
      <c r="P75" s="367"/>
      <c r="Q75" s="350"/>
      <c r="R75" s="350"/>
      <c r="S75" s="368"/>
      <c r="T75" s="368"/>
      <c r="U75" s="368"/>
      <c r="V75" s="363"/>
      <c r="W75" s="363"/>
      <c r="X75" s="363"/>
      <c r="Y75" s="363"/>
      <c r="Z75" s="363"/>
      <c r="AA75" s="363"/>
      <c r="AB75" s="363"/>
      <c r="AC75" s="363"/>
      <c r="AD75" s="363"/>
      <c r="AE75" s="363"/>
      <c r="AF75" s="363"/>
      <c r="AG75" s="363"/>
      <c r="AH75" s="363"/>
      <c r="AI75" s="363"/>
      <c r="AJ75" s="363"/>
      <c r="AK75" s="363"/>
      <c r="AL75" s="363"/>
      <c r="AM75" s="363"/>
      <c r="AN75" s="363"/>
      <c r="AO75" s="363"/>
      <c r="AP75" s="363"/>
      <c r="AQ75" s="363"/>
      <c r="AR75" s="363"/>
      <c r="AS75" s="363"/>
      <c r="AT75" s="363"/>
      <c r="AU75" s="363"/>
      <c r="AV75" s="363"/>
      <c r="AW75" s="363"/>
      <c r="AX75" s="363"/>
      <c r="AY75" s="363"/>
      <c r="AZ75" s="363"/>
      <c r="BA75" s="363"/>
      <c r="BB75" s="363"/>
      <c r="BC75" s="363"/>
      <c r="BD75" s="363"/>
      <c r="BE75" s="363"/>
      <c r="BF75" s="363"/>
      <c r="BG75" s="363"/>
      <c r="BH75" s="363"/>
      <c r="BI75" s="363"/>
      <c r="BJ75" s="363"/>
      <c r="BK75" s="363"/>
      <c r="BL75" s="363"/>
      <c r="BM75" s="363"/>
      <c r="BN75" s="363"/>
      <c r="BO75" s="363"/>
      <c r="BP75" s="363"/>
      <c r="BQ75" s="363"/>
      <c r="BR75" s="363"/>
      <c r="BS75" s="363"/>
      <c r="BT75" s="363"/>
      <c r="BU75" s="363"/>
      <c r="BV75" s="363"/>
      <c r="BW75" s="363"/>
      <c r="BX75" s="363"/>
      <c r="BY75" s="363"/>
      <c r="BZ75" s="363"/>
      <c r="CA75" s="363"/>
      <c r="CB75" s="363"/>
      <c r="CC75" s="363"/>
      <c r="CD75" s="363"/>
      <c r="CE75" s="363"/>
      <c r="CF75" s="363"/>
      <c r="CG75" s="363"/>
      <c r="CH75" s="363"/>
      <c r="CI75" s="363"/>
      <c r="CJ75" s="363"/>
      <c r="CK75" s="363"/>
      <c r="CL75" s="363"/>
      <c r="CM75" s="363"/>
      <c r="CN75" s="363"/>
      <c r="CO75" s="363"/>
      <c r="CP75" s="363"/>
      <c r="CQ75" s="363"/>
      <c r="CR75" s="363"/>
      <c r="CS75" s="363"/>
      <c r="CT75" s="363"/>
      <c r="CU75" s="363"/>
      <c r="CV75" s="363"/>
      <c r="CW75" s="363"/>
      <c r="CX75" s="363"/>
      <c r="CY75" s="363"/>
      <c r="CZ75" s="363"/>
      <c r="DA75" s="363"/>
      <c r="DB75" s="363"/>
      <c r="DC75" s="363"/>
      <c r="DD75" s="363"/>
      <c r="DE75" s="363"/>
      <c r="DF75" s="363"/>
      <c r="DG75" s="363"/>
      <c r="DH75" s="363"/>
      <c r="DI75" s="363"/>
      <c r="DJ75" s="363"/>
      <c r="DK75" s="363"/>
      <c r="DL75" s="363"/>
      <c r="DM75" s="363"/>
      <c r="DN75" s="363"/>
      <c r="DO75" s="363"/>
      <c r="DP75" s="363"/>
      <c r="DQ75" s="363"/>
      <c r="DR75" s="363"/>
      <c r="DS75" s="363"/>
      <c r="DT75" s="363"/>
      <c r="DU75" s="363"/>
      <c r="DV75" s="363"/>
      <c r="DW75" s="363"/>
      <c r="DX75" s="363"/>
      <c r="DY75" s="363"/>
      <c r="DZ75" s="363"/>
      <c r="EA75" s="363"/>
      <c r="EB75" s="363"/>
      <c r="EC75" s="363"/>
      <c r="ED75" s="363"/>
      <c r="EE75" s="363"/>
      <c r="EF75" s="363"/>
      <c r="EG75" s="363"/>
      <c r="EH75" s="363"/>
      <c r="EI75" s="363"/>
      <c r="EJ75" s="363"/>
      <c r="EK75" s="363"/>
      <c r="EL75" s="363"/>
      <c r="EM75" s="363"/>
      <c r="EN75" s="363"/>
      <c r="EO75" s="363"/>
      <c r="EP75" s="363"/>
      <c r="EQ75" s="363"/>
      <c r="ER75" s="363"/>
      <c r="ES75" s="363"/>
      <c r="ET75" s="363"/>
      <c r="EU75" s="363"/>
      <c r="EV75" s="363"/>
      <c r="EW75" s="363"/>
      <c r="EX75" s="363"/>
      <c r="EY75" s="363"/>
      <c r="EZ75" s="363"/>
      <c r="FA75" s="363"/>
      <c r="FB75" s="363"/>
      <c r="FC75" s="363"/>
      <c r="FD75" s="363"/>
      <c r="FE75" s="363"/>
      <c r="FF75" s="363"/>
      <c r="FG75" s="363"/>
      <c r="FH75" s="363"/>
      <c r="FI75" s="363"/>
      <c r="FJ75" s="363"/>
      <c r="FK75" s="363"/>
      <c r="FL75" s="363"/>
      <c r="FM75" s="363"/>
      <c r="FN75" s="363"/>
      <c r="FO75" s="363"/>
      <c r="FP75" s="363"/>
      <c r="FQ75" s="363"/>
      <c r="FR75" s="363"/>
      <c r="FS75" s="363"/>
      <c r="FT75" s="363"/>
      <c r="FU75" s="363"/>
      <c r="FV75" s="363"/>
      <c r="FW75" s="363"/>
      <c r="FX75" s="363"/>
      <c r="FY75" s="363"/>
      <c r="FZ75" s="363"/>
      <c r="GA75" s="363"/>
      <c r="GB75" s="363"/>
      <c r="GC75" s="363"/>
      <c r="GD75" s="363"/>
      <c r="GE75" s="363"/>
      <c r="GF75" s="363"/>
      <c r="GG75" s="363"/>
      <c r="GH75" s="363"/>
      <c r="GI75" s="363"/>
      <c r="GJ75" s="363"/>
      <c r="GK75" s="363"/>
      <c r="GL75" s="363"/>
      <c r="GM75" s="363"/>
      <c r="GN75" s="363"/>
      <c r="GO75" s="363"/>
      <c r="GP75" s="363"/>
      <c r="GQ75" s="363"/>
      <c r="GR75" s="363"/>
      <c r="GS75" s="363"/>
      <c r="GT75" s="363"/>
      <c r="GU75" s="363"/>
      <c r="GV75" s="363"/>
      <c r="GW75" s="363"/>
      <c r="GX75" s="363"/>
      <c r="GY75" s="363"/>
      <c r="GZ75" s="363"/>
      <c r="HA75" s="363"/>
      <c r="HB75" s="363"/>
      <c r="HC75" s="363"/>
      <c r="HD75" s="363"/>
      <c r="HE75" s="363"/>
      <c r="HF75" s="363"/>
      <c r="HG75" s="363"/>
      <c r="HH75" s="363"/>
      <c r="HI75" s="363"/>
      <c r="HJ75" s="363"/>
      <c r="HK75" s="363"/>
      <c r="HL75" s="363"/>
      <c r="HM75" s="363"/>
      <c r="HN75" s="363"/>
    </row>
    <row r="76" spans="1:222" s="364" customFormat="1" x14ac:dyDescent="0.25">
      <c r="A76" s="339"/>
      <c r="F76" s="363"/>
      <c r="G76" s="363"/>
      <c r="H76" s="363"/>
      <c r="I76" s="363"/>
      <c r="J76" s="363"/>
      <c r="K76" s="363"/>
      <c r="L76" s="363"/>
      <c r="M76" s="367"/>
      <c r="N76" s="367"/>
      <c r="O76" s="367"/>
      <c r="P76" s="367"/>
      <c r="Q76" s="350"/>
      <c r="R76" s="350"/>
      <c r="S76" s="368"/>
      <c r="T76" s="368"/>
      <c r="U76" s="368"/>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c r="AT76" s="363"/>
      <c r="AU76" s="363"/>
      <c r="AV76" s="363"/>
      <c r="AW76" s="363"/>
      <c r="AX76" s="363"/>
      <c r="AY76" s="363"/>
      <c r="AZ76" s="363"/>
      <c r="BA76" s="363"/>
      <c r="BB76" s="363"/>
      <c r="BC76" s="363"/>
      <c r="BD76" s="363"/>
      <c r="BE76" s="363"/>
      <c r="BF76" s="363"/>
      <c r="BG76" s="363"/>
      <c r="BH76" s="363"/>
      <c r="BI76" s="363"/>
      <c r="BJ76" s="363"/>
      <c r="BK76" s="363"/>
      <c r="BL76" s="363"/>
      <c r="BM76" s="363"/>
      <c r="BN76" s="363"/>
      <c r="BO76" s="363"/>
      <c r="BP76" s="363"/>
      <c r="BQ76" s="363"/>
      <c r="BR76" s="363"/>
      <c r="BS76" s="363"/>
      <c r="BT76" s="363"/>
      <c r="BU76" s="363"/>
      <c r="BV76" s="363"/>
      <c r="BW76" s="363"/>
      <c r="BX76" s="363"/>
      <c r="BY76" s="363"/>
      <c r="BZ76" s="363"/>
      <c r="CA76" s="363"/>
      <c r="CB76" s="363"/>
      <c r="CC76" s="363"/>
      <c r="CD76" s="363"/>
      <c r="CE76" s="363"/>
      <c r="CF76" s="363"/>
      <c r="CG76" s="363"/>
      <c r="CH76" s="363"/>
      <c r="CI76" s="363"/>
      <c r="CJ76" s="363"/>
      <c r="CK76" s="363"/>
      <c r="CL76" s="363"/>
      <c r="CM76" s="363"/>
      <c r="CN76" s="363"/>
      <c r="CO76" s="363"/>
      <c r="CP76" s="363"/>
      <c r="CQ76" s="363"/>
      <c r="CR76" s="363"/>
      <c r="CS76" s="363"/>
      <c r="CT76" s="363"/>
      <c r="CU76" s="363"/>
      <c r="CV76" s="363"/>
      <c r="CW76" s="363"/>
      <c r="CX76" s="363"/>
      <c r="CY76" s="363"/>
      <c r="CZ76" s="363"/>
      <c r="DA76" s="363"/>
      <c r="DB76" s="363"/>
      <c r="DC76" s="363"/>
      <c r="DD76" s="363"/>
      <c r="DE76" s="363"/>
      <c r="DF76" s="363"/>
      <c r="DG76" s="363"/>
      <c r="DH76" s="363"/>
      <c r="DI76" s="363"/>
      <c r="DJ76" s="363"/>
      <c r="DK76" s="363"/>
      <c r="DL76" s="363"/>
      <c r="DM76" s="363"/>
      <c r="DN76" s="363"/>
      <c r="DO76" s="363"/>
      <c r="DP76" s="363"/>
      <c r="DQ76" s="363"/>
      <c r="DR76" s="363"/>
      <c r="DS76" s="363"/>
      <c r="DT76" s="363"/>
      <c r="DU76" s="363"/>
      <c r="DV76" s="363"/>
      <c r="DW76" s="363"/>
      <c r="DX76" s="363"/>
      <c r="DY76" s="363"/>
      <c r="DZ76" s="363"/>
      <c r="EA76" s="363"/>
      <c r="EB76" s="363"/>
      <c r="EC76" s="363"/>
      <c r="ED76" s="363"/>
      <c r="EE76" s="363"/>
      <c r="EF76" s="363"/>
      <c r="EG76" s="363"/>
      <c r="EH76" s="363"/>
      <c r="EI76" s="363"/>
      <c r="EJ76" s="363"/>
      <c r="EK76" s="363"/>
      <c r="EL76" s="363"/>
      <c r="EM76" s="363"/>
      <c r="EN76" s="363"/>
      <c r="EO76" s="363"/>
      <c r="EP76" s="363"/>
      <c r="EQ76" s="363"/>
      <c r="ER76" s="363"/>
      <c r="ES76" s="363"/>
      <c r="ET76" s="363"/>
      <c r="EU76" s="363"/>
      <c r="EV76" s="363"/>
      <c r="EW76" s="363"/>
      <c r="EX76" s="363"/>
      <c r="EY76" s="363"/>
      <c r="EZ76" s="363"/>
      <c r="FA76" s="363"/>
      <c r="FB76" s="363"/>
      <c r="FC76" s="363"/>
      <c r="FD76" s="363"/>
      <c r="FE76" s="363"/>
      <c r="FF76" s="363"/>
      <c r="FG76" s="363"/>
      <c r="FH76" s="363"/>
      <c r="FI76" s="363"/>
      <c r="FJ76" s="363"/>
      <c r="FK76" s="363"/>
      <c r="FL76" s="363"/>
      <c r="FM76" s="363"/>
      <c r="FN76" s="363"/>
      <c r="FO76" s="363"/>
      <c r="FP76" s="363"/>
      <c r="FQ76" s="363"/>
      <c r="FR76" s="363"/>
      <c r="FS76" s="363"/>
      <c r="FT76" s="363"/>
      <c r="FU76" s="363"/>
      <c r="FV76" s="363"/>
      <c r="FW76" s="363"/>
      <c r="FX76" s="363"/>
      <c r="FY76" s="363"/>
      <c r="FZ76" s="363"/>
      <c r="GA76" s="363"/>
      <c r="GB76" s="363"/>
      <c r="GC76" s="363"/>
      <c r="GD76" s="363"/>
      <c r="GE76" s="363"/>
      <c r="GF76" s="363"/>
      <c r="GG76" s="363"/>
      <c r="GH76" s="363"/>
      <c r="GI76" s="363"/>
      <c r="GJ76" s="363"/>
      <c r="GK76" s="363"/>
      <c r="GL76" s="363"/>
      <c r="GM76" s="363"/>
      <c r="GN76" s="363"/>
      <c r="GO76" s="363"/>
      <c r="GP76" s="363"/>
      <c r="GQ76" s="363"/>
      <c r="GR76" s="363"/>
      <c r="GS76" s="363"/>
      <c r="GT76" s="363"/>
      <c r="GU76" s="363"/>
      <c r="GV76" s="363"/>
      <c r="GW76" s="363"/>
      <c r="GX76" s="363"/>
      <c r="GY76" s="363"/>
      <c r="GZ76" s="363"/>
      <c r="HA76" s="363"/>
      <c r="HB76" s="363"/>
      <c r="HC76" s="363"/>
      <c r="HD76" s="363"/>
      <c r="HE76" s="363"/>
      <c r="HF76" s="363"/>
      <c r="HG76" s="363"/>
      <c r="HH76" s="363"/>
      <c r="HI76" s="363"/>
      <c r="HJ76" s="363"/>
      <c r="HK76" s="363"/>
      <c r="HL76" s="363"/>
      <c r="HM76" s="363"/>
      <c r="HN76" s="363"/>
    </row>
  </sheetData>
  <autoFilter ref="C3:T26" xr:uid="{00000000-0009-0000-0000-000001000000}"/>
  <mergeCells count="7">
    <mergeCell ref="B23:E23"/>
    <mergeCell ref="C1:S1"/>
    <mergeCell ref="B2:E2"/>
    <mergeCell ref="F2:G2"/>
    <mergeCell ref="H2:I2"/>
    <mergeCell ref="K2:L2"/>
    <mergeCell ref="M2:U2"/>
  </mergeCells>
  <dataValidations disablePrompts="1" count="1">
    <dataValidation type="textLength" allowBlank="1" showInputMessage="1" error="Escriba un texto  Maximo 390 Caracteres" promptTitle="Cualquier contenido Maximo 390 Caracteres" prompt=" Relacione el resultado esperado del proyecto." sqref="N4:N5" xr:uid="{00000000-0002-0000-0100-000000000000}">
      <formula1>0</formula1>
      <formula2>390</formula2>
    </dataValidation>
  </dataValidation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M79"/>
  <sheetViews>
    <sheetView showGridLines="0" topLeftCell="O1" zoomScale="70" zoomScaleNormal="70" zoomScalePageLayoutView="55" workbookViewId="0">
      <selection activeCell="B7" sqref="B7"/>
    </sheetView>
  </sheetViews>
  <sheetFormatPr baseColWidth="10" defaultColWidth="11.25" defaultRowHeight="15.75" x14ac:dyDescent="0.25"/>
  <cols>
    <col min="1" max="1" width="11.25" style="334" customWidth="1"/>
    <col min="2" max="2" width="32.375" style="330" customWidth="1"/>
    <col min="3" max="5" width="34.5" style="330" customWidth="1"/>
    <col min="6" max="6" width="36.75" style="331" customWidth="1"/>
    <col min="7" max="7" width="30.25" style="331" customWidth="1"/>
    <col min="8" max="8" width="23.125" style="331" customWidth="1"/>
    <col min="9" max="9" width="26.875" style="331" customWidth="1"/>
    <col min="10" max="10" width="27.125" style="331" customWidth="1"/>
    <col min="11" max="11" width="33.5" style="331" customWidth="1"/>
    <col min="12" max="12" width="27.125" style="331" customWidth="1"/>
    <col min="13" max="13" width="40.25" style="332" customWidth="1"/>
    <col min="14" max="14" width="69.375" style="332" customWidth="1"/>
    <col min="15" max="15" width="57.625" style="332" customWidth="1"/>
    <col min="16" max="16" width="80.5" style="332" customWidth="1"/>
    <col min="17" max="17" width="21.875" style="320" customWidth="1"/>
    <col min="18" max="18" width="27.75" style="320" customWidth="1"/>
    <col min="19" max="20" width="18.75" style="333" customWidth="1"/>
    <col min="21" max="21" width="18.5" style="333" bestFit="1" customWidth="1"/>
    <col min="22" max="22" width="11.375" style="331" bestFit="1" customWidth="1"/>
    <col min="23" max="256" width="11.25" style="331"/>
    <col min="257" max="257" width="34.5" style="331" customWidth="1"/>
    <col min="258" max="258" width="34.75" style="331" customWidth="1"/>
    <col min="259" max="259" width="25" style="331" customWidth="1"/>
    <col min="260" max="260" width="29.25" style="331" customWidth="1"/>
    <col min="261" max="261" width="30.25" style="331" customWidth="1"/>
    <col min="262" max="262" width="28.75" style="331" customWidth="1"/>
    <col min="263" max="263" width="23.125" style="331" customWidth="1"/>
    <col min="264" max="264" width="24.25" style="331" customWidth="1"/>
    <col min="265" max="265" width="27.125" style="331" customWidth="1"/>
    <col min="266" max="266" width="33.5" style="331" customWidth="1"/>
    <col min="267" max="267" width="39.5" style="331" customWidth="1"/>
    <col min="268" max="268" width="40.25" style="331" customWidth="1"/>
    <col min="269" max="269" width="33.625" style="331" customWidth="1"/>
    <col min="270" max="270" width="72.625" style="331" customWidth="1"/>
    <col min="271" max="271" width="60.75" style="331" customWidth="1"/>
    <col min="272" max="272" width="21" style="331" customWidth="1"/>
    <col min="273" max="273" width="22.5" style="331" customWidth="1"/>
    <col min="274" max="274" width="18.75" style="331" customWidth="1"/>
    <col min="275" max="275" width="17.75" style="331" customWidth="1"/>
    <col min="276" max="276" width="23" style="331" customWidth="1"/>
    <col min="277" max="277" width="10.875" style="331" bestFit="1" customWidth="1"/>
    <col min="278" max="512" width="11.25" style="331"/>
    <col min="513" max="513" width="34.5" style="331" customWidth="1"/>
    <col min="514" max="514" width="34.75" style="331" customWidth="1"/>
    <col min="515" max="515" width="25" style="331" customWidth="1"/>
    <col min="516" max="516" width="29.25" style="331" customWidth="1"/>
    <col min="517" max="517" width="30.25" style="331" customWidth="1"/>
    <col min="518" max="518" width="28.75" style="331" customWidth="1"/>
    <col min="519" max="519" width="23.125" style="331" customWidth="1"/>
    <col min="520" max="520" width="24.25" style="331" customWidth="1"/>
    <col min="521" max="521" width="27.125" style="331" customWidth="1"/>
    <col min="522" max="522" width="33.5" style="331" customWidth="1"/>
    <col min="523" max="523" width="39.5" style="331" customWidth="1"/>
    <col min="524" max="524" width="40.25" style="331" customWidth="1"/>
    <col min="525" max="525" width="33.625" style="331" customWidth="1"/>
    <col min="526" max="526" width="72.625" style="331" customWidth="1"/>
    <col min="527" max="527" width="60.75" style="331" customWidth="1"/>
    <col min="528" max="528" width="21" style="331" customWidth="1"/>
    <col min="529" max="529" width="22.5" style="331" customWidth="1"/>
    <col min="530" max="530" width="18.75" style="331" customWidth="1"/>
    <col min="531" max="531" width="17.75" style="331" customWidth="1"/>
    <col min="532" max="532" width="23" style="331" customWidth="1"/>
    <col min="533" max="533" width="10.875" style="331" bestFit="1" customWidth="1"/>
    <col min="534" max="768" width="11.25" style="331"/>
    <col min="769" max="769" width="34.5" style="331" customWidth="1"/>
    <col min="770" max="770" width="34.75" style="331" customWidth="1"/>
    <col min="771" max="771" width="25" style="331" customWidth="1"/>
    <col min="772" max="772" width="29.25" style="331" customWidth="1"/>
    <col min="773" max="773" width="30.25" style="331" customWidth="1"/>
    <col min="774" max="774" width="28.75" style="331" customWidth="1"/>
    <col min="775" max="775" width="23.125" style="331" customWidth="1"/>
    <col min="776" max="776" width="24.25" style="331" customWidth="1"/>
    <col min="777" max="777" width="27.125" style="331" customWidth="1"/>
    <col min="778" max="778" width="33.5" style="331" customWidth="1"/>
    <col min="779" max="779" width="39.5" style="331" customWidth="1"/>
    <col min="780" max="780" width="40.25" style="331" customWidth="1"/>
    <col min="781" max="781" width="33.625" style="331" customWidth="1"/>
    <col min="782" max="782" width="72.625" style="331" customWidth="1"/>
    <col min="783" max="783" width="60.75" style="331" customWidth="1"/>
    <col min="784" max="784" width="21" style="331" customWidth="1"/>
    <col min="785" max="785" width="22.5" style="331" customWidth="1"/>
    <col min="786" max="786" width="18.75" style="331" customWidth="1"/>
    <col min="787" max="787" width="17.75" style="331" customWidth="1"/>
    <col min="788" max="788" width="23" style="331" customWidth="1"/>
    <col min="789" max="789" width="10.875" style="331" bestFit="1" customWidth="1"/>
    <col min="790" max="1024" width="11.25" style="331"/>
    <col min="1025" max="1025" width="34.5" style="331" customWidth="1"/>
    <col min="1026" max="1026" width="34.75" style="331" customWidth="1"/>
    <col min="1027" max="1027" width="25" style="331" customWidth="1"/>
    <col min="1028" max="1028" width="29.25" style="331" customWidth="1"/>
    <col min="1029" max="1029" width="30.25" style="331" customWidth="1"/>
    <col min="1030" max="1030" width="28.75" style="331" customWidth="1"/>
    <col min="1031" max="1031" width="23.125" style="331" customWidth="1"/>
    <col min="1032" max="1032" width="24.25" style="331" customWidth="1"/>
    <col min="1033" max="1033" width="27.125" style="331" customWidth="1"/>
    <col min="1034" max="1034" width="33.5" style="331" customWidth="1"/>
    <col min="1035" max="1035" width="39.5" style="331" customWidth="1"/>
    <col min="1036" max="1036" width="40.25" style="331" customWidth="1"/>
    <col min="1037" max="1037" width="33.625" style="331" customWidth="1"/>
    <col min="1038" max="1038" width="72.625" style="331" customWidth="1"/>
    <col min="1039" max="1039" width="60.75" style="331" customWidth="1"/>
    <col min="1040" max="1040" width="21" style="331" customWidth="1"/>
    <col min="1041" max="1041" width="22.5" style="331" customWidth="1"/>
    <col min="1042" max="1042" width="18.75" style="331" customWidth="1"/>
    <col min="1043" max="1043" width="17.75" style="331" customWidth="1"/>
    <col min="1044" max="1044" width="23" style="331" customWidth="1"/>
    <col min="1045" max="1045" width="10.875" style="331" bestFit="1" customWidth="1"/>
    <col min="1046" max="1280" width="11.25" style="331"/>
    <col min="1281" max="1281" width="34.5" style="331" customWidth="1"/>
    <col min="1282" max="1282" width="34.75" style="331" customWidth="1"/>
    <col min="1283" max="1283" width="25" style="331" customWidth="1"/>
    <col min="1284" max="1284" width="29.25" style="331" customWidth="1"/>
    <col min="1285" max="1285" width="30.25" style="331" customWidth="1"/>
    <col min="1286" max="1286" width="28.75" style="331" customWidth="1"/>
    <col min="1287" max="1287" width="23.125" style="331" customWidth="1"/>
    <col min="1288" max="1288" width="24.25" style="331" customWidth="1"/>
    <col min="1289" max="1289" width="27.125" style="331" customWidth="1"/>
    <col min="1290" max="1290" width="33.5" style="331" customWidth="1"/>
    <col min="1291" max="1291" width="39.5" style="331" customWidth="1"/>
    <col min="1292" max="1292" width="40.25" style="331" customWidth="1"/>
    <col min="1293" max="1293" width="33.625" style="331" customWidth="1"/>
    <col min="1294" max="1294" width="72.625" style="331" customWidth="1"/>
    <col min="1295" max="1295" width="60.75" style="331" customWidth="1"/>
    <col min="1296" max="1296" width="21" style="331" customWidth="1"/>
    <col min="1297" max="1297" width="22.5" style="331" customWidth="1"/>
    <col min="1298" max="1298" width="18.75" style="331" customWidth="1"/>
    <col min="1299" max="1299" width="17.75" style="331" customWidth="1"/>
    <col min="1300" max="1300" width="23" style="331" customWidth="1"/>
    <col min="1301" max="1301" width="10.875" style="331" bestFit="1" customWidth="1"/>
    <col min="1302" max="1536" width="11.25" style="331"/>
    <col min="1537" max="1537" width="34.5" style="331" customWidth="1"/>
    <col min="1538" max="1538" width="34.75" style="331" customWidth="1"/>
    <col min="1539" max="1539" width="25" style="331" customWidth="1"/>
    <col min="1540" max="1540" width="29.25" style="331" customWidth="1"/>
    <col min="1541" max="1541" width="30.25" style="331" customWidth="1"/>
    <col min="1542" max="1542" width="28.75" style="331" customWidth="1"/>
    <col min="1543" max="1543" width="23.125" style="331" customWidth="1"/>
    <col min="1544" max="1544" width="24.25" style="331" customWidth="1"/>
    <col min="1545" max="1545" width="27.125" style="331" customWidth="1"/>
    <col min="1546" max="1546" width="33.5" style="331" customWidth="1"/>
    <col min="1547" max="1547" width="39.5" style="331" customWidth="1"/>
    <col min="1548" max="1548" width="40.25" style="331" customWidth="1"/>
    <col min="1549" max="1549" width="33.625" style="331" customWidth="1"/>
    <col min="1550" max="1550" width="72.625" style="331" customWidth="1"/>
    <col min="1551" max="1551" width="60.75" style="331" customWidth="1"/>
    <col min="1552" max="1552" width="21" style="331" customWidth="1"/>
    <col min="1553" max="1553" width="22.5" style="331" customWidth="1"/>
    <col min="1554" max="1554" width="18.75" style="331" customWidth="1"/>
    <col min="1555" max="1555" width="17.75" style="331" customWidth="1"/>
    <col min="1556" max="1556" width="23" style="331" customWidth="1"/>
    <col min="1557" max="1557" width="10.875" style="331" bestFit="1" customWidth="1"/>
    <col min="1558" max="1792" width="11.25" style="331"/>
    <col min="1793" max="1793" width="34.5" style="331" customWidth="1"/>
    <col min="1794" max="1794" width="34.75" style="331" customWidth="1"/>
    <col min="1795" max="1795" width="25" style="331" customWidth="1"/>
    <col min="1796" max="1796" width="29.25" style="331" customWidth="1"/>
    <col min="1797" max="1797" width="30.25" style="331" customWidth="1"/>
    <col min="1798" max="1798" width="28.75" style="331" customWidth="1"/>
    <col min="1799" max="1799" width="23.125" style="331" customWidth="1"/>
    <col min="1800" max="1800" width="24.25" style="331" customWidth="1"/>
    <col min="1801" max="1801" width="27.125" style="331" customWidth="1"/>
    <col min="1802" max="1802" width="33.5" style="331" customWidth="1"/>
    <col min="1803" max="1803" width="39.5" style="331" customWidth="1"/>
    <col min="1804" max="1804" width="40.25" style="331" customWidth="1"/>
    <col min="1805" max="1805" width="33.625" style="331" customWidth="1"/>
    <col min="1806" max="1806" width="72.625" style="331" customWidth="1"/>
    <col min="1807" max="1807" width="60.75" style="331" customWidth="1"/>
    <col min="1808" max="1808" width="21" style="331" customWidth="1"/>
    <col min="1809" max="1809" width="22.5" style="331" customWidth="1"/>
    <col min="1810" max="1810" width="18.75" style="331" customWidth="1"/>
    <col min="1811" max="1811" width="17.75" style="331" customWidth="1"/>
    <col min="1812" max="1812" width="23" style="331" customWidth="1"/>
    <col min="1813" max="1813" width="10.875" style="331" bestFit="1" customWidth="1"/>
    <col min="1814" max="2048" width="11.25" style="331"/>
    <col min="2049" max="2049" width="34.5" style="331" customWidth="1"/>
    <col min="2050" max="2050" width="34.75" style="331" customWidth="1"/>
    <col min="2051" max="2051" width="25" style="331" customWidth="1"/>
    <col min="2052" max="2052" width="29.25" style="331" customWidth="1"/>
    <col min="2053" max="2053" width="30.25" style="331" customWidth="1"/>
    <col min="2054" max="2054" width="28.75" style="331" customWidth="1"/>
    <col min="2055" max="2055" width="23.125" style="331" customWidth="1"/>
    <col min="2056" max="2056" width="24.25" style="331" customWidth="1"/>
    <col min="2057" max="2057" width="27.125" style="331" customWidth="1"/>
    <col min="2058" max="2058" width="33.5" style="331" customWidth="1"/>
    <col min="2059" max="2059" width="39.5" style="331" customWidth="1"/>
    <col min="2060" max="2060" width="40.25" style="331" customWidth="1"/>
    <col min="2061" max="2061" width="33.625" style="331" customWidth="1"/>
    <col min="2062" max="2062" width="72.625" style="331" customWidth="1"/>
    <col min="2063" max="2063" width="60.75" style="331" customWidth="1"/>
    <col min="2064" max="2064" width="21" style="331" customWidth="1"/>
    <col min="2065" max="2065" width="22.5" style="331" customWidth="1"/>
    <col min="2066" max="2066" width="18.75" style="331" customWidth="1"/>
    <col min="2067" max="2067" width="17.75" style="331" customWidth="1"/>
    <col min="2068" max="2068" width="23" style="331" customWidth="1"/>
    <col min="2069" max="2069" width="10.875" style="331" bestFit="1" customWidth="1"/>
    <col min="2070" max="2304" width="11.25" style="331"/>
    <col min="2305" max="2305" width="34.5" style="331" customWidth="1"/>
    <col min="2306" max="2306" width="34.75" style="331" customWidth="1"/>
    <col min="2307" max="2307" width="25" style="331" customWidth="1"/>
    <col min="2308" max="2308" width="29.25" style="331" customWidth="1"/>
    <col min="2309" max="2309" width="30.25" style="331" customWidth="1"/>
    <col min="2310" max="2310" width="28.75" style="331" customWidth="1"/>
    <col min="2311" max="2311" width="23.125" style="331" customWidth="1"/>
    <col min="2312" max="2312" width="24.25" style="331" customWidth="1"/>
    <col min="2313" max="2313" width="27.125" style="331" customWidth="1"/>
    <col min="2314" max="2314" width="33.5" style="331" customWidth="1"/>
    <col min="2315" max="2315" width="39.5" style="331" customWidth="1"/>
    <col min="2316" max="2316" width="40.25" style="331" customWidth="1"/>
    <col min="2317" max="2317" width="33.625" style="331" customWidth="1"/>
    <col min="2318" max="2318" width="72.625" style="331" customWidth="1"/>
    <col min="2319" max="2319" width="60.75" style="331" customWidth="1"/>
    <col min="2320" max="2320" width="21" style="331" customWidth="1"/>
    <col min="2321" max="2321" width="22.5" style="331" customWidth="1"/>
    <col min="2322" max="2322" width="18.75" style="331" customWidth="1"/>
    <col min="2323" max="2323" width="17.75" style="331" customWidth="1"/>
    <col min="2324" max="2324" width="23" style="331" customWidth="1"/>
    <col min="2325" max="2325" width="10.875" style="331" bestFit="1" customWidth="1"/>
    <col min="2326" max="2560" width="11.25" style="331"/>
    <col min="2561" max="2561" width="34.5" style="331" customWidth="1"/>
    <col min="2562" max="2562" width="34.75" style="331" customWidth="1"/>
    <col min="2563" max="2563" width="25" style="331" customWidth="1"/>
    <col min="2564" max="2564" width="29.25" style="331" customWidth="1"/>
    <col min="2565" max="2565" width="30.25" style="331" customWidth="1"/>
    <col min="2566" max="2566" width="28.75" style="331" customWidth="1"/>
    <col min="2567" max="2567" width="23.125" style="331" customWidth="1"/>
    <col min="2568" max="2568" width="24.25" style="331" customWidth="1"/>
    <col min="2569" max="2569" width="27.125" style="331" customWidth="1"/>
    <col min="2570" max="2570" width="33.5" style="331" customWidth="1"/>
    <col min="2571" max="2571" width="39.5" style="331" customWidth="1"/>
    <col min="2572" max="2572" width="40.25" style="331" customWidth="1"/>
    <col min="2573" max="2573" width="33.625" style="331" customWidth="1"/>
    <col min="2574" max="2574" width="72.625" style="331" customWidth="1"/>
    <col min="2575" max="2575" width="60.75" style="331" customWidth="1"/>
    <col min="2576" max="2576" width="21" style="331" customWidth="1"/>
    <col min="2577" max="2577" width="22.5" style="331" customWidth="1"/>
    <col min="2578" max="2578" width="18.75" style="331" customWidth="1"/>
    <col min="2579" max="2579" width="17.75" style="331" customWidth="1"/>
    <col min="2580" max="2580" width="23" style="331" customWidth="1"/>
    <col min="2581" max="2581" width="10.875" style="331" bestFit="1" customWidth="1"/>
    <col min="2582" max="2816" width="11.25" style="331"/>
    <col min="2817" max="2817" width="34.5" style="331" customWidth="1"/>
    <col min="2818" max="2818" width="34.75" style="331" customWidth="1"/>
    <col min="2819" max="2819" width="25" style="331" customWidth="1"/>
    <col min="2820" max="2820" width="29.25" style="331" customWidth="1"/>
    <col min="2821" max="2821" width="30.25" style="331" customWidth="1"/>
    <col min="2822" max="2822" width="28.75" style="331" customWidth="1"/>
    <col min="2823" max="2823" width="23.125" style="331" customWidth="1"/>
    <col min="2824" max="2824" width="24.25" style="331" customWidth="1"/>
    <col min="2825" max="2825" width="27.125" style="331" customWidth="1"/>
    <col min="2826" max="2826" width="33.5" style="331" customWidth="1"/>
    <col min="2827" max="2827" width="39.5" style="331" customWidth="1"/>
    <col min="2828" max="2828" width="40.25" style="331" customWidth="1"/>
    <col min="2829" max="2829" width="33.625" style="331" customWidth="1"/>
    <col min="2830" max="2830" width="72.625" style="331" customWidth="1"/>
    <col min="2831" max="2831" width="60.75" style="331" customWidth="1"/>
    <col min="2832" max="2832" width="21" style="331" customWidth="1"/>
    <col min="2833" max="2833" width="22.5" style="331" customWidth="1"/>
    <col min="2834" max="2834" width="18.75" style="331" customWidth="1"/>
    <col min="2835" max="2835" width="17.75" style="331" customWidth="1"/>
    <col min="2836" max="2836" width="23" style="331" customWidth="1"/>
    <col min="2837" max="2837" width="10.875" style="331" bestFit="1" customWidth="1"/>
    <col min="2838" max="3072" width="11.25" style="331"/>
    <col min="3073" max="3073" width="34.5" style="331" customWidth="1"/>
    <col min="3074" max="3074" width="34.75" style="331" customWidth="1"/>
    <col min="3075" max="3075" width="25" style="331" customWidth="1"/>
    <col min="3076" max="3076" width="29.25" style="331" customWidth="1"/>
    <col min="3077" max="3077" width="30.25" style="331" customWidth="1"/>
    <col min="3078" max="3078" width="28.75" style="331" customWidth="1"/>
    <col min="3079" max="3079" width="23.125" style="331" customWidth="1"/>
    <col min="3080" max="3080" width="24.25" style="331" customWidth="1"/>
    <col min="3081" max="3081" width="27.125" style="331" customWidth="1"/>
    <col min="3082" max="3082" width="33.5" style="331" customWidth="1"/>
    <col min="3083" max="3083" width="39.5" style="331" customWidth="1"/>
    <col min="3084" max="3084" width="40.25" style="331" customWidth="1"/>
    <col min="3085" max="3085" width="33.625" style="331" customWidth="1"/>
    <col min="3086" max="3086" width="72.625" style="331" customWidth="1"/>
    <col min="3087" max="3087" width="60.75" style="331" customWidth="1"/>
    <col min="3088" max="3088" width="21" style="331" customWidth="1"/>
    <col min="3089" max="3089" width="22.5" style="331" customWidth="1"/>
    <col min="3090" max="3090" width="18.75" style="331" customWidth="1"/>
    <col min="3091" max="3091" width="17.75" style="331" customWidth="1"/>
    <col min="3092" max="3092" width="23" style="331" customWidth="1"/>
    <col min="3093" max="3093" width="10.875" style="331" bestFit="1" customWidth="1"/>
    <col min="3094" max="3328" width="11.25" style="331"/>
    <col min="3329" max="3329" width="34.5" style="331" customWidth="1"/>
    <col min="3330" max="3330" width="34.75" style="331" customWidth="1"/>
    <col min="3331" max="3331" width="25" style="331" customWidth="1"/>
    <col min="3332" max="3332" width="29.25" style="331" customWidth="1"/>
    <col min="3333" max="3333" width="30.25" style="331" customWidth="1"/>
    <col min="3334" max="3334" width="28.75" style="331" customWidth="1"/>
    <col min="3335" max="3335" width="23.125" style="331" customWidth="1"/>
    <col min="3336" max="3336" width="24.25" style="331" customWidth="1"/>
    <col min="3337" max="3337" width="27.125" style="331" customWidth="1"/>
    <col min="3338" max="3338" width="33.5" style="331" customWidth="1"/>
    <col min="3339" max="3339" width="39.5" style="331" customWidth="1"/>
    <col min="3340" max="3340" width="40.25" style="331" customWidth="1"/>
    <col min="3341" max="3341" width="33.625" style="331" customWidth="1"/>
    <col min="3342" max="3342" width="72.625" style="331" customWidth="1"/>
    <col min="3343" max="3343" width="60.75" style="331" customWidth="1"/>
    <col min="3344" max="3344" width="21" style="331" customWidth="1"/>
    <col min="3345" max="3345" width="22.5" style="331" customWidth="1"/>
    <col min="3346" max="3346" width="18.75" style="331" customWidth="1"/>
    <col min="3347" max="3347" width="17.75" style="331" customWidth="1"/>
    <col min="3348" max="3348" width="23" style="331" customWidth="1"/>
    <col min="3349" max="3349" width="10.875" style="331" bestFit="1" customWidth="1"/>
    <col min="3350" max="3584" width="11.25" style="331"/>
    <col min="3585" max="3585" width="34.5" style="331" customWidth="1"/>
    <col min="3586" max="3586" width="34.75" style="331" customWidth="1"/>
    <col min="3587" max="3587" width="25" style="331" customWidth="1"/>
    <col min="3588" max="3588" width="29.25" style="331" customWidth="1"/>
    <col min="3589" max="3589" width="30.25" style="331" customWidth="1"/>
    <col min="3590" max="3590" width="28.75" style="331" customWidth="1"/>
    <col min="3591" max="3591" width="23.125" style="331" customWidth="1"/>
    <col min="3592" max="3592" width="24.25" style="331" customWidth="1"/>
    <col min="3593" max="3593" width="27.125" style="331" customWidth="1"/>
    <col min="3594" max="3594" width="33.5" style="331" customWidth="1"/>
    <col min="3595" max="3595" width="39.5" style="331" customWidth="1"/>
    <col min="3596" max="3596" width="40.25" style="331" customWidth="1"/>
    <col min="3597" max="3597" width="33.625" style="331" customWidth="1"/>
    <col min="3598" max="3598" width="72.625" style="331" customWidth="1"/>
    <col min="3599" max="3599" width="60.75" style="331" customWidth="1"/>
    <col min="3600" max="3600" width="21" style="331" customWidth="1"/>
    <col min="3601" max="3601" width="22.5" style="331" customWidth="1"/>
    <col min="3602" max="3602" width="18.75" style="331" customWidth="1"/>
    <col min="3603" max="3603" width="17.75" style="331" customWidth="1"/>
    <col min="3604" max="3604" width="23" style="331" customWidth="1"/>
    <col min="3605" max="3605" width="10.875" style="331" bestFit="1" customWidth="1"/>
    <col min="3606" max="3840" width="11.25" style="331"/>
    <col min="3841" max="3841" width="34.5" style="331" customWidth="1"/>
    <col min="3842" max="3842" width="34.75" style="331" customWidth="1"/>
    <col min="3843" max="3843" width="25" style="331" customWidth="1"/>
    <col min="3844" max="3844" width="29.25" style="331" customWidth="1"/>
    <col min="3845" max="3845" width="30.25" style="331" customWidth="1"/>
    <col min="3846" max="3846" width="28.75" style="331" customWidth="1"/>
    <col min="3847" max="3847" width="23.125" style="331" customWidth="1"/>
    <col min="3848" max="3848" width="24.25" style="331" customWidth="1"/>
    <col min="3849" max="3849" width="27.125" style="331" customWidth="1"/>
    <col min="3850" max="3850" width="33.5" style="331" customWidth="1"/>
    <col min="3851" max="3851" width="39.5" style="331" customWidth="1"/>
    <col min="3852" max="3852" width="40.25" style="331" customWidth="1"/>
    <col min="3853" max="3853" width="33.625" style="331" customWidth="1"/>
    <col min="3854" max="3854" width="72.625" style="331" customWidth="1"/>
    <col min="3855" max="3855" width="60.75" style="331" customWidth="1"/>
    <col min="3856" max="3856" width="21" style="331" customWidth="1"/>
    <col min="3857" max="3857" width="22.5" style="331" customWidth="1"/>
    <col min="3858" max="3858" width="18.75" style="331" customWidth="1"/>
    <col min="3859" max="3859" width="17.75" style="331" customWidth="1"/>
    <col min="3860" max="3860" width="23" style="331" customWidth="1"/>
    <col min="3861" max="3861" width="10.875" style="331" bestFit="1" customWidth="1"/>
    <col min="3862" max="4096" width="11.25" style="331"/>
    <col min="4097" max="4097" width="34.5" style="331" customWidth="1"/>
    <col min="4098" max="4098" width="34.75" style="331" customWidth="1"/>
    <col min="4099" max="4099" width="25" style="331" customWidth="1"/>
    <col min="4100" max="4100" width="29.25" style="331" customWidth="1"/>
    <col min="4101" max="4101" width="30.25" style="331" customWidth="1"/>
    <col min="4102" max="4102" width="28.75" style="331" customWidth="1"/>
    <col min="4103" max="4103" width="23.125" style="331" customWidth="1"/>
    <col min="4104" max="4104" width="24.25" style="331" customWidth="1"/>
    <col min="4105" max="4105" width="27.125" style="331" customWidth="1"/>
    <col min="4106" max="4106" width="33.5" style="331" customWidth="1"/>
    <col min="4107" max="4107" width="39.5" style="331" customWidth="1"/>
    <col min="4108" max="4108" width="40.25" style="331" customWidth="1"/>
    <col min="4109" max="4109" width="33.625" style="331" customWidth="1"/>
    <col min="4110" max="4110" width="72.625" style="331" customWidth="1"/>
    <col min="4111" max="4111" width="60.75" style="331" customWidth="1"/>
    <col min="4112" max="4112" width="21" style="331" customWidth="1"/>
    <col min="4113" max="4113" width="22.5" style="331" customWidth="1"/>
    <col min="4114" max="4114" width="18.75" style="331" customWidth="1"/>
    <col min="4115" max="4115" width="17.75" style="331" customWidth="1"/>
    <col min="4116" max="4116" width="23" style="331" customWidth="1"/>
    <col min="4117" max="4117" width="10.875" style="331" bestFit="1" customWidth="1"/>
    <col min="4118" max="4352" width="11.25" style="331"/>
    <col min="4353" max="4353" width="34.5" style="331" customWidth="1"/>
    <col min="4354" max="4354" width="34.75" style="331" customWidth="1"/>
    <col min="4355" max="4355" width="25" style="331" customWidth="1"/>
    <col min="4356" max="4356" width="29.25" style="331" customWidth="1"/>
    <col min="4357" max="4357" width="30.25" style="331" customWidth="1"/>
    <col min="4358" max="4358" width="28.75" style="331" customWidth="1"/>
    <col min="4359" max="4359" width="23.125" style="331" customWidth="1"/>
    <col min="4360" max="4360" width="24.25" style="331" customWidth="1"/>
    <col min="4361" max="4361" width="27.125" style="331" customWidth="1"/>
    <col min="4362" max="4362" width="33.5" style="331" customWidth="1"/>
    <col min="4363" max="4363" width="39.5" style="331" customWidth="1"/>
    <col min="4364" max="4364" width="40.25" style="331" customWidth="1"/>
    <col min="4365" max="4365" width="33.625" style="331" customWidth="1"/>
    <col min="4366" max="4366" width="72.625" style="331" customWidth="1"/>
    <col min="4367" max="4367" width="60.75" style="331" customWidth="1"/>
    <col min="4368" max="4368" width="21" style="331" customWidth="1"/>
    <col min="4369" max="4369" width="22.5" style="331" customWidth="1"/>
    <col min="4370" max="4370" width="18.75" style="331" customWidth="1"/>
    <col min="4371" max="4371" width="17.75" style="331" customWidth="1"/>
    <col min="4372" max="4372" width="23" style="331" customWidth="1"/>
    <col min="4373" max="4373" width="10.875" style="331" bestFit="1" customWidth="1"/>
    <col min="4374" max="4608" width="11.25" style="331"/>
    <col min="4609" max="4609" width="34.5" style="331" customWidth="1"/>
    <col min="4610" max="4610" width="34.75" style="331" customWidth="1"/>
    <col min="4611" max="4611" width="25" style="331" customWidth="1"/>
    <col min="4612" max="4612" width="29.25" style="331" customWidth="1"/>
    <col min="4613" max="4613" width="30.25" style="331" customWidth="1"/>
    <col min="4614" max="4614" width="28.75" style="331" customWidth="1"/>
    <col min="4615" max="4615" width="23.125" style="331" customWidth="1"/>
    <col min="4616" max="4616" width="24.25" style="331" customWidth="1"/>
    <col min="4617" max="4617" width="27.125" style="331" customWidth="1"/>
    <col min="4618" max="4618" width="33.5" style="331" customWidth="1"/>
    <col min="4619" max="4619" width="39.5" style="331" customWidth="1"/>
    <col min="4620" max="4620" width="40.25" style="331" customWidth="1"/>
    <col min="4621" max="4621" width="33.625" style="331" customWidth="1"/>
    <col min="4622" max="4622" width="72.625" style="331" customWidth="1"/>
    <col min="4623" max="4623" width="60.75" style="331" customWidth="1"/>
    <col min="4624" max="4624" width="21" style="331" customWidth="1"/>
    <col min="4625" max="4625" width="22.5" style="331" customWidth="1"/>
    <col min="4626" max="4626" width="18.75" style="331" customWidth="1"/>
    <col min="4627" max="4627" width="17.75" style="331" customWidth="1"/>
    <col min="4628" max="4628" width="23" style="331" customWidth="1"/>
    <col min="4629" max="4629" width="10.875" style="331" bestFit="1" customWidth="1"/>
    <col min="4630" max="4864" width="11.25" style="331"/>
    <col min="4865" max="4865" width="34.5" style="331" customWidth="1"/>
    <col min="4866" max="4866" width="34.75" style="331" customWidth="1"/>
    <col min="4867" max="4867" width="25" style="331" customWidth="1"/>
    <col min="4868" max="4868" width="29.25" style="331" customWidth="1"/>
    <col min="4869" max="4869" width="30.25" style="331" customWidth="1"/>
    <col min="4870" max="4870" width="28.75" style="331" customWidth="1"/>
    <col min="4871" max="4871" width="23.125" style="331" customWidth="1"/>
    <col min="4872" max="4872" width="24.25" style="331" customWidth="1"/>
    <col min="4873" max="4873" width="27.125" style="331" customWidth="1"/>
    <col min="4874" max="4874" width="33.5" style="331" customWidth="1"/>
    <col min="4875" max="4875" width="39.5" style="331" customWidth="1"/>
    <col min="4876" max="4876" width="40.25" style="331" customWidth="1"/>
    <col min="4877" max="4877" width="33.625" style="331" customWidth="1"/>
    <col min="4878" max="4878" width="72.625" style="331" customWidth="1"/>
    <col min="4879" max="4879" width="60.75" style="331" customWidth="1"/>
    <col min="4880" max="4880" width="21" style="331" customWidth="1"/>
    <col min="4881" max="4881" width="22.5" style="331" customWidth="1"/>
    <col min="4882" max="4882" width="18.75" style="331" customWidth="1"/>
    <col min="4883" max="4883" width="17.75" style="331" customWidth="1"/>
    <col min="4884" max="4884" width="23" style="331" customWidth="1"/>
    <col min="4885" max="4885" width="10.875" style="331" bestFit="1" customWidth="1"/>
    <col min="4886" max="5120" width="11.25" style="331"/>
    <col min="5121" max="5121" width="34.5" style="331" customWidth="1"/>
    <col min="5122" max="5122" width="34.75" style="331" customWidth="1"/>
    <col min="5123" max="5123" width="25" style="331" customWidth="1"/>
    <col min="5124" max="5124" width="29.25" style="331" customWidth="1"/>
    <col min="5125" max="5125" width="30.25" style="331" customWidth="1"/>
    <col min="5126" max="5126" width="28.75" style="331" customWidth="1"/>
    <col min="5127" max="5127" width="23.125" style="331" customWidth="1"/>
    <col min="5128" max="5128" width="24.25" style="331" customWidth="1"/>
    <col min="5129" max="5129" width="27.125" style="331" customWidth="1"/>
    <col min="5130" max="5130" width="33.5" style="331" customWidth="1"/>
    <col min="5131" max="5131" width="39.5" style="331" customWidth="1"/>
    <col min="5132" max="5132" width="40.25" style="331" customWidth="1"/>
    <col min="5133" max="5133" width="33.625" style="331" customWidth="1"/>
    <col min="5134" max="5134" width="72.625" style="331" customWidth="1"/>
    <col min="5135" max="5135" width="60.75" style="331" customWidth="1"/>
    <col min="5136" max="5136" width="21" style="331" customWidth="1"/>
    <col min="5137" max="5137" width="22.5" style="331" customWidth="1"/>
    <col min="5138" max="5138" width="18.75" style="331" customWidth="1"/>
    <col min="5139" max="5139" width="17.75" style="331" customWidth="1"/>
    <col min="5140" max="5140" width="23" style="331" customWidth="1"/>
    <col min="5141" max="5141" width="10.875" style="331" bestFit="1" customWidth="1"/>
    <col min="5142" max="5376" width="11.25" style="331"/>
    <col min="5377" max="5377" width="34.5" style="331" customWidth="1"/>
    <col min="5378" max="5378" width="34.75" style="331" customWidth="1"/>
    <col min="5379" max="5379" width="25" style="331" customWidth="1"/>
    <col min="5380" max="5380" width="29.25" style="331" customWidth="1"/>
    <col min="5381" max="5381" width="30.25" style="331" customWidth="1"/>
    <col min="5382" max="5382" width="28.75" style="331" customWidth="1"/>
    <col min="5383" max="5383" width="23.125" style="331" customWidth="1"/>
    <col min="5384" max="5384" width="24.25" style="331" customWidth="1"/>
    <col min="5385" max="5385" width="27.125" style="331" customWidth="1"/>
    <col min="5386" max="5386" width="33.5" style="331" customWidth="1"/>
    <col min="5387" max="5387" width="39.5" style="331" customWidth="1"/>
    <col min="5388" max="5388" width="40.25" style="331" customWidth="1"/>
    <col min="5389" max="5389" width="33.625" style="331" customWidth="1"/>
    <col min="5390" max="5390" width="72.625" style="331" customWidth="1"/>
    <col min="5391" max="5391" width="60.75" style="331" customWidth="1"/>
    <col min="5392" max="5392" width="21" style="331" customWidth="1"/>
    <col min="5393" max="5393" width="22.5" style="331" customWidth="1"/>
    <col min="5394" max="5394" width="18.75" style="331" customWidth="1"/>
    <col min="5395" max="5395" width="17.75" style="331" customWidth="1"/>
    <col min="5396" max="5396" width="23" style="331" customWidth="1"/>
    <col min="5397" max="5397" width="10.875" style="331" bestFit="1" customWidth="1"/>
    <col min="5398" max="5632" width="11.25" style="331"/>
    <col min="5633" max="5633" width="34.5" style="331" customWidth="1"/>
    <col min="5634" max="5634" width="34.75" style="331" customWidth="1"/>
    <col min="5635" max="5635" width="25" style="331" customWidth="1"/>
    <col min="5636" max="5636" width="29.25" style="331" customWidth="1"/>
    <col min="5637" max="5637" width="30.25" style="331" customWidth="1"/>
    <col min="5638" max="5638" width="28.75" style="331" customWidth="1"/>
    <col min="5639" max="5639" width="23.125" style="331" customWidth="1"/>
    <col min="5640" max="5640" width="24.25" style="331" customWidth="1"/>
    <col min="5641" max="5641" width="27.125" style="331" customWidth="1"/>
    <col min="5642" max="5642" width="33.5" style="331" customWidth="1"/>
    <col min="5643" max="5643" width="39.5" style="331" customWidth="1"/>
    <col min="5644" max="5644" width="40.25" style="331" customWidth="1"/>
    <col min="5645" max="5645" width="33.625" style="331" customWidth="1"/>
    <col min="5646" max="5646" width="72.625" style="331" customWidth="1"/>
    <col min="5647" max="5647" width="60.75" style="331" customWidth="1"/>
    <col min="5648" max="5648" width="21" style="331" customWidth="1"/>
    <col min="5649" max="5649" width="22.5" style="331" customWidth="1"/>
    <col min="5650" max="5650" width="18.75" style="331" customWidth="1"/>
    <col min="5651" max="5651" width="17.75" style="331" customWidth="1"/>
    <col min="5652" max="5652" width="23" style="331" customWidth="1"/>
    <col min="5653" max="5653" width="10.875" style="331" bestFit="1" customWidth="1"/>
    <col min="5654" max="5888" width="11.25" style="331"/>
    <col min="5889" max="5889" width="34.5" style="331" customWidth="1"/>
    <col min="5890" max="5890" width="34.75" style="331" customWidth="1"/>
    <col min="5891" max="5891" width="25" style="331" customWidth="1"/>
    <col min="5892" max="5892" width="29.25" style="331" customWidth="1"/>
    <col min="5893" max="5893" width="30.25" style="331" customWidth="1"/>
    <col min="5894" max="5894" width="28.75" style="331" customWidth="1"/>
    <col min="5895" max="5895" width="23.125" style="331" customWidth="1"/>
    <col min="5896" max="5896" width="24.25" style="331" customWidth="1"/>
    <col min="5897" max="5897" width="27.125" style="331" customWidth="1"/>
    <col min="5898" max="5898" width="33.5" style="331" customWidth="1"/>
    <col min="5899" max="5899" width="39.5" style="331" customWidth="1"/>
    <col min="5900" max="5900" width="40.25" style="331" customWidth="1"/>
    <col min="5901" max="5901" width="33.625" style="331" customWidth="1"/>
    <col min="5902" max="5902" width="72.625" style="331" customWidth="1"/>
    <col min="5903" max="5903" width="60.75" style="331" customWidth="1"/>
    <col min="5904" max="5904" width="21" style="331" customWidth="1"/>
    <col min="5905" max="5905" width="22.5" style="331" customWidth="1"/>
    <col min="5906" max="5906" width="18.75" style="331" customWidth="1"/>
    <col min="5907" max="5907" width="17.75" style="331" customWidth="1"/>
    <col min="5908" max="5908" width="23" style="331" customWidth="1"/>
    <col min="5909" max="5909" width="10.875" style="331" bestFit="1" customWidth="1"/>
    <col min="5910" max="6144" width="11.25" style="331"/>
    <col min="6145" max="6145" width="34.5" style="331" customWidth="1"/>
    <col min="6146" max="6146" width="34.75" style="331" customWidth="1"/>
    <col min="6147" max="6147" width="25" style="331" customWidth="1"/>
    <col min="6148" max="6148" width="29.25" style="331" customWidth="1"/>
    <col min="6149" max="6149" width="30.25" style="331" customWidth="1"/>
    <col min="6150" max="6150" width="28.75" style="331" customWidth="1"/>
    <col min="6151" max="6151" width="23.125" style="331" customWidth="1"/>
    <col min="6152" max="6152" width="24.25" style="331" customWidth="1"/>
    <col min="6153" max="6153" width="27.125" style="331" customWidth="1"/>
    <col min="6154" max="6154" width="33.5" style="331" customWidth="1"/>
    <col min="6155" max="6155" width="39.5" style="331" customWidth="1"/>
    <col min="6156" max="6156" width="40.25" style="331" customWidth="1"/>
    <col min="6157" max="6157" width="33.625" style="331" customWidth="1"/>
    <col min="6158" max="6158" width="72.625" style="331" customWidth="1"/>
    <col min="6159" max="6159" width="60.75" style="331" customWidth="1"/>
    <col min="6160" max="6160" width="21" style="331" customWidth="1"/>
    <col min="6161" max="6161" width="22.5" style="331" customWidth="1"/>
    <col min="6162" max="6162" width="18.75" style="331" customWidth="1"/>
    <col min="6163" max="6163" width="17.75" style="331" customWidth="1"/>
    <col min="6164" max="6164" width="23" style="331" customWidth="1"/>
    <col min="6165" max="6165" width="10.875" style="331" bestFit="1" customWidth="1"/>
    <col min="6166" max="6400" width="11.25" style="331"/>
    <col min="6401" max="6401" width="34.5" style="331" customWidth="1"/>
    <col min="6402" max="6402" width="34.75" style="331" customWidth="1"/>
    <col min="6403" max="6403" width="25" style="331" customWidth="1"/>
    <col min="6404" max="6404" width="29.25" style="331" customWidth="1"/>
    <col min="6405" max="6405" width="30.25" style="331" customWidth="1"/>
    <col min="6406" max="6406" width="28.75" style="331" customWidth="1"/>
    <col min="6407" max="6407" width="23.125" style="331" customWidth="1"/>
    <col min="6408" max="6408" width="24.25" style="331" customWidth="1"/>
    <col min="6409" max="6409" width="27.125" style="331" customWidth="1"/>
    <col min="6410" max="6410" width="33.5" style="331" customWidth="1"/>
    <col min="6411" max="6411" width="39.5" style="331" customWidth="1"/>
    <col min="6412" max="6412" width="40.25" style="331" customWidth="1"/>
    <col min="6413" max="6413" width="33.625" style="331" customWidth="1"/>
    <col min="6414" max="6414" width="72.625" style="331" customWidth="1"/>
    <col min="6415" max="6415" width="60.75" style="331" customWidth="1"/>
    <col min="6416" max="6416" width="21" style="331" customWidth="1"/>
    <col min="6417" max="6417" width="22.5" style="331" customWidth="1"/>
    <col min="6418" max="6418" width="18.75" style="331" customWidth="1"/>
    <col min="6419" max="6419" width="17.75" style="331" customWidth="1"/>
    <col min="6420" max="6420" width="23" style="331" customWidth="1"/>
    <col min="6421" max="6421" width="10.875" style="331" bestFit="1" customWidth="1"/>
    <col min="6422" max="6656" width="11.25" style="331"/>
    <col min="6657" max="6657" width="34.5" style="331" customWidth="1"/>
    <col min="6658" max="6658" width="34.75" style="331" customWidth="1"/>
    <col min="6659" max="6659" width="25" style="331" customWidth="1"/>
    <col min="6660" max="6660" width="29.25" style="331" customWidth="1"/>
    <col min="6661" max="6661" width="30.25" style="331" customWidth="1"/>
    <col min="6662" max="6662" width="28.75" style="331" customWidth="1"/>
    <col min="6663" max="6663" width="23.125" style="331" customWidth="1"/>
    <col min="6664" max="6664" width="24.25" style="331" customWidth="1"/>
    <col min="6665" max="6665" width="27.125" style="331" customWidth="1"/>
    <col min="6666" max="6666" width="33.5" style="331" customWidth="1"/>
    <col min="6667" max="6667" width="39.5" style="331" customWidth="1"/>
    <col min="6668" max="6668" width="40.25" style="331" customWidth="1"/>
    <col min="6669" max="6669" width="33.625" style="331" customWidth="1"/>
    <col min="6670" max="6670" width="72.625" style="331" customWidth="1"/>
    <col min="6671" max="6671" width="60.75" style="331" customWidth="1"/>
    <col min="6672" max="6672" width="21" style="331" customWidth="1"/>
    <col min="6673" max="6673" width="22.5" style="331" customWidth="1"/>
    <col min="6674" max="6674" width="18.75" style="331" customWidth="1"/>
    <col min="6675" max="6675" width="17.75" style="331" customWidth="1"/>
    <col min="6676" max="6676" width="23" style="331" customWidth="1"/>
    <col min="6677" max="6677" width="10.875" style="331" bestFit="1" customWidth="1"/>
    <col min="6678" max="6912" width="11.25" style="331"/>
    <col min="6913" max="6913" width="34.5" style="331" customWidth="1"/>
    <col min="6914" max="6914" width="34.75" style="331" customWidth="1"/>
    <col min="6915" max="6915" width="25" style="331" customWidth="1"/>
    <col min="6916" max="6916" width="29.25" style="331" customWidth="1"/>
    <col min="6917" max="6917" width="30.25" style="331" customWidth="1"/>
    <col min="6918" max="6918" width="28.75" style="331" customWidth="1"/>
    <col min="6919" max="6919" width="23.125" style="331" customWidth="1"/>
    <col min="6920" max="6920" width="24.25" style="331" customWidth="1"/>
    <col min="6921" max="6921" width="27.125" style="331" customWidth="1"/>
    <col min="6922" max="6922" width="33.5" style="331" customWidth="1"/>
    <col min="6923" max="6923" width="39.5" style="331" customWidth="1"/>
    <col min="6924" max="6924" width="40.25" style="331" customWidth="1"/>
    <col min="6925" max="6925" width="33.625" style="331" customWidth="1"/>
    <col min="6926" max="6926" width="72.625" style="331" customWidth="1"/>
    <col min="6927" max="6927" width="60.75" style="331" customWidth="1"/>
    <col min="6928" max="6928" width="21" style="331" customWidth="1"/>
    <col min="6929" max="6929" width="22.5" style="331" customWidth="1"/>
    <col min="6930" max="6930" width="18.75" style="331" customWidth="1"/>
    <col min="6931" max="6931" width="17.75" style="331" customWidth="1"/>
    <col min="6932" max="6932" width="23" style="331" customWidth="1"/>
    <col min="6933" max="6933" width="10.875" style="331" bestFit="1" customWidth="1"/>
    <col min="6934" max="7168" width="11.25" style="331"/>
    <col min="7169" max="7169" width="34.5" style="331" customWidth="1"/>
    <col min="7170" max="7170" width="34.75" style="331" customWidth="1"/>
    <col min="7171" max="7171" width="25" style="331" customWidth="1"/>
    <col min="7172" max="7172" width="29.25" style="331" customWidth="1"/>
    <col min="7173" max="7173" width="30.25" style="331" customWidth="1"/>
    <col min="7174" max="7174" width="28.75" style="331" customWidth="1"/>
    <col min="7175" max="7175" width="23.125" style="331" customWidth="1"/>
    <col min="7176" max="7176" width="24.25" style="331" customWidth="1"/>
    <col min="7177" max="7177" width="27.125" style="331" customWidth="1"/>
    <col min="7178" max="7178" width="33.5" style="331" customWidth="1"/>
    <col min="7179" max="7179" width="39.5" style="331" customWidth="1"/>
    <col min="7180" max="7180" width="40.25" style="331" customWidth="1"/>
    <col min="7181" max="7181" width="33.625" style="331" customWidth="1"/>
    <col min="7182" max="7182" width="72.625" style="331" customWidth="1"/>
    <col min="7183" max="7183" width="60.75" style="331" customWidth="1"/>
    <col min="7184" max="7184" width="21" style="331" customWidth="1"/>
    <col min="7185" max="7185" width="22.5" style="331" customWidth="1"/>
    <col min="7186" max="7186" width="18.75" style="331" customWidth="1"/>
    <col min="7187" max="7187" width="17.75" style="331" customWidth="1"/>
    <col min="7188" max="7188" width="23" style="331" customWidth="1"/>
    <col min="7189" max="7189" width="10.875" style="331" bestFit="1" customWidth="1"/>
    <col min="7190" max="7424" width="11.25" style="331"/>
    <col min="7425" max="7425" width="34.5" style="331" customWidth="1"/>
    <col min="7426" max="7426" width="34.75" style="331" customWidth="1"/>
    <col min="7427" max="7427" width="25" style="331" customWidth="1"/>
    <col min="7428" max="7428" width="29.25" style="331" customWidth="1"/>
    <col min="7429" max="7429" width="30.25" style="331" customWidth="1"/>
    <col min="7430" max="7430" width="28.75" style="331" customWidth="1"/>
    <col min="7431" max="7431" width="23.125" style="331" customWidth="1"/>
    <col min="7432" max="7432" width="24.25" style="331" customWidth="1"/>
    <col min="7433" max="7433" width="27.125" style="331" customWidth="1"/>
    <col min="7434" max="7434" width="33.5" style="331" customWidth="1"/>
    <col min="7435" max="7435" width="39.5" style="331" customWidth="1"/>
    <col min="7436" max="7436" width="40.25" style="331" customWidth="1"/>
    <col min="7437" max="7437" width="33.625" style="331" customWidth="1"/>
    <col min="7438" max="7438" width="72.625" style="331" customWidth="1"/>
    <col min="7439" max="7439" width="60.75" style="331" customWidth="1"/>
    <col min="7440" max="7440" width="21" style="331" customWidth="1"/>
    <col min="7441" max="7441" width="22.5" style="331" customWidth="1"/>
    <col min="7442" max="7442" width="18.75" style="331" customWidth="1"/>
    <col min="7443" max="7443" width="17.75" style="331" customWidth="1"/>
    <col min="7444" max="7444" width="23" style="331" customWidth="1"/>
    <col min="7445" max="7445" width="10.875" style="331" bestFit="1" customWidth="1"/>
    <col min="7446" max="7680" width="11.25" style="331"/>
    <col min="7681" max="7681" width="34.5" style="331" customWidth="1"/>
    <col min="7682" max="7682" width="34.75" style="331" customWidth="1"/>
    <col min="7683" max="7683" width="25" style="331" customWidth="1"/>
    <col min="7684" max="7684" width="29.25" style="331" customWidth="1"/>
    <col min="7685" max="7685" width="30.25" style="331" customWidth="1"/>
    <col min="7686" max="7686" width="28.75" style="331" customWidth="1"/>
    <col min="7687" max="7687" width="23.125" style="331" customWidth="1"/>
    <col min="7688" max="7688" width="24.25" style="331" customWidth="1"/>
    <col min="7689" max="7689" width="27.125" style="331" customWidth="1"/>
    <col min="7690" max="7690" width="33.5" style="331" customWidth="1"/>
    <col min="7691" max="7691" width="39.5" style="331" customWidth="1"/>
    <col min="7692" max="7692" width="40.25" style="331" customWidth="1"/>
    <col min="7693" max="7693" width="33.625" style="331" customWidth="1"/>
    <col min="7694" max="7694" width="72.625" style="331" customWidth="1"/>
    <col min="7695" max="7695" width="60.75" style="331" customWidth="1"/>
    <col min="7696" max="7696" width="21" style="331" customWidth="1"/>
    <col min="7697" max="7697" width="22.5" style="331" customWidth="1"/>
    <col min="7698" max="7698" width="18.75" style="331" customWidth="1"/>
    <col min="7699" max="7699" width="17.75" style="331" customWidth="1"/>
    <col min="7700" max="7700" width="23" style="331" customWidth="1"/>
    <col min="7701" max="7701" width="10.875" style="331" bestFit="1" customWidth="1"/>
    <col min="7702" max="7936" width="11.25" style="331"/>
    <col min="7937" max="7937" width="34.5" style="331" customWidth="1"/>
    <col min="7938" max="7938" width="34.75" style="331" customWidth="1"/>
    <col min="7939" max="7939" width="25" style="331" customWidth="1"/>
    <col min="7940" max="7940" width="29.25" style="331" customWidth="1"/>
    <col min="7941" max="7941" width="30.25" style="331" customWidth="1"/>
    <col min="7942" max="7942" width="28.75" style="331" customWidth="1"/>
    <col min="7943" max="7943" width="23.125" style="331" customWidth="1"/>
    <col min="7944" max="7944" width="24.25" style="331" customWidth="1"/>
    <col min="7945" max="7945" width="27.125" style="331" customWidth="1"/>
    <col min="7946" max="7946" width="33.5" style="331" customWidth="1"/>
    <col min="7947" max="7947" width="39.5" style="331" customWidth="1"/>
    <col min="7948" max="7948" width="40.25" style="331" customWidth="1"/>
    <col min="7949" max="7949" width="33.625" style="331" customWidth="1"/>
    <col min="7950" max="7950" width="72.625" style="331" customWidth="1"/>
    <col min="7951" max="7951" width="60.75" style="331" customWidth="1"/>
    <col min="7952" max="7952" width="21" style="331" customWidth="1"/>
    <col min="7953" max="7953" width="22.5" style="331" customWidth="1"/>
    <col min="7954" max="7954" width="18.75" style="331" customWidth="1"/>
    <col min="7955" max="7955" width="17.75" style="331" customWidth="1"/>
    <col min="7956" max="7956" width="23" style="331" customWidth="1"/>
    <col min="7957" max="7957" width="10.875" style="331" bestFit="1" customWidth="1"/>
    <col min="7958" max="8192" width="11.25" style="331"/>
    <col min="8193" max="8193" width="34.5" style="331" customWidth="1"/>
    <col min="8194" max="8194" width="34.75" style="331" customWidth="1"/>
    <col min="8195" max="8195" width="25" style="331" customWidth="1"/>
    <col min="8196" max="8196" width="29.25" style="331" customWidth="1"/>
    <col min="8197" max="8197" width="30.25" style="331" customWidth="1"/>
    <col min="8198" max="8198" width="28.75" style="331" customWidth="1"/>
    <col min="8199" max="8199" width="23.125" style="331" customWidth="1"/>
    <col min="8200" max="8200" width="24.25" style="331" customWidth="1"/>
    <col min="8201" max="8201" width="27.125" style="331" customWidth="1"/>
    <col min="8202" max="8202" width="33.5" style="331" customWidth="1"/>
    <col min="8203" max="8203" width="39.5" style="331" customWidth="1"/>
    <col min="8204" max="8204" width="40.25" style="331" customWidth="1"/>
    <col min="8205" max="8205" width="33.625" style="331" customWidth="1"/>
    <col min="8206" max="8206" width="72.625" style="331" customWidth="1"/>
    <col min="8207" max="8207" width="60.75" style="331" customWidth="1"/>
    <col min="8208" max="8208" width="21" style="331" customWidth="1"/>
    <col min="8209" max="8209" width="22.5" style="331" customWidth="1"/>
    <col min="8210" max="8210" width="18.75" style="331" customWidth="1"/>
    <col min="8211" max="8211" width="17.75" style="331" customWidth="1"/>
    <col min="8212" max="8212" width="23" style="331" customWidth="1"/>
    <col min="8213" max="8213" width="10.875" style="331" bestFit="1" customWidth="1"/>
    <col min="8214" max="8448" width="11.25" style="331"/>
    <col min="8449" max="8449" width="34.5" style="331" customWidth="1"/>
    <col min="8450" max="8450" width="34.75" style="331" customWidth="1"/>
    <col min="8451" max="8451" width="25" style="331" customWidth="1"/>
    <col min="8452" max="8452" width="29.25" style="331" customWidth="1"/>
    <col min="8453" max="8453" width="30.25" style="331" customWidth="1"/>
    <col min="8454" max="8454" width="28.75" style="331" customWidth="1"/>
    <col min="8455" max="8455" width="23.125" style="331" customWidth="1"/>
    <col min="8456" max="8456" width="24.25" style="331" customWidth="1"/>
    <col min="8457" max="8457" width="27.125" style="331" customWidth="1"/>
    <col min="8458" max="8458" width="33.5" style="331" customWidth="1"/>
    <col min="8459" max="8459" width="39.5" style="331" customWidth="1"/>
    <col min="8460" max="8460" width="40.25" style="331" customWidth="1"/>
    <col min="8461" max="8461" width="33.625" style="331" customWidth="1"/>
    <col min="8462" max="8462" width="72.625" style="331" customWidth="1"/>
    <col min="8463" max="8463" width="60.75" style="331" customWidth="1"/>
    <col min="8464" max="8464" width="21" style="331" customWidth="1"/>
    <col min="8465" max="8465" width="22.5" style="331" customWidth="1"/>
    <col min="8466" max="8466" width="18.75" style="331" customWidth="1"/>
    <col min="8467" max="8467" width="17.75" style="331" customWidth="1"/>
    <col min="8468" max="8468" width="23" style="331" customWidth="1"/>
    <col min="8469" max="8469" width="10.875" style="331" bestFit="1" customWidth="1"/>
    <col min="8470" max="8704" width="11.25" style="331"/>
    <col min="8705" max="8705" width="34.5" style="331" customWidth="1"/>
    <col min="8706" max="8706" width="34.75" style="331" customWidth="1"/>
    <col min="8707" max="8707" width="25" style="331" customWidth="1"/>
    <col min="8708" max="8708" width="29.25" style="331" customWidth="1"/>
    <col min="8709" max="8709" width="30.25" style="331" customWidth="1"/>
    <col min="8710" max="8710" width="28.75" style="331" customWidth="1"/>
    <col min="8711" max="8711" width="23.125" style="331" customWidth="1"/>
    <col min="8712" max="8712" width="24.25" style="331" customWidth="1"/>
    <col min="8713" max="8713" width="27.125" style="331" customWidth="1"/>
    <col min="8714" max="8714" width="33.5" style="331" customWidth="1"/>
    <col min="8715" max="8715" width="39.5" style="331" customWidth="1"/>
    <col min="8716" max="8716" width="40.25" style="331" customWidth="1"/>
    <col min="8717" max="8717" width="33.625" style="331" customWidth="1"/>
    <col min="8718" max="8718" width="72.625" style="331" customWidth="1"/>
    <col min="8719" max="8719" width="60.75" style="331" customWidth="1"/>
    <col min="8720" max="8720" width="21" style="331" customWidth="1"/>
    <col min="8721" max="8721" width="22.5" style="331" customWidth="1"/>
    <col min="8722" max="8722" width="18.75" style="331" customWidth="1"/>
    <col min="8723" max="8723" width="17.75" style="331" customWidth="1"/>
    <col min="8724" max="8724" width="23" style="331" customWidth="1"/>
    <col min="8725" max="8725" width="10.875" style="331" bestFit="1" customWidth="1"/>
    <col min="8726" max="8960" width="11.25" style="331"/>
    <col min="8961" max="8961" width="34.5" style="331" customWidth="1"/>
    <col min="8962" max="8962" width="34.75" style="331" customWidth="1"/>
    <col min="8963" max="8963" width="25" style="331" customWidth="1"/>
    <col min="8964" max="8964" width="29.25" style="331" customWidth="1"/>
    <col min="8965" max="8965" width="30.25" style="331" customWidth="1"/>
    <col min="8966" max="8966" width="28.75" style="331" customWidth="1"/>
    <col min="8967" max="8967" width="23.125" style="331" customWidth="1"/>
    <col min="8968" max="8968" width="24.25" style="331" customWidth="1"/>
    <col min="8969" max="8969" width="27.125" style="331" customWidth="1"/>
    <col min="8970" max="8970" width="33.5" style="331" customWidth="1"/>
    <col min="8971" max="8971" width="39.5" style="331" customWidth="1"/>
    <col min="8972" max="8972" width="40.25" style="331" customWidth="1"/>
    <col min="8973" max="8973" width="33.625" style="331" customWidth="1"/>
    <col min="8974" max="8974" width="72.625" style="331" customWidth="1"/>
    <col min="8975" max="8975" width="60.75" style="331" customWidth="1"/>
    <col min="8976" max="8976" width="21" style="331" customWidth="1"/>
    <col min="8977" max="8977" width="22.5" style="331" customWidth="1"/>
    <col min="8978" max="8978" width="18.75" style="331" customWidth="1"/>
    <col min="8979" max="8979" width="17.75" style="331" customWidth="1"/>
    <col min="8980" max="8980" width="23" style="331" customWidth="1"/>
    <col min="8981" max="8981" width="10.875" style="331" bestFit="1" customWidth="1"/>
    <col min="8982" max="9216" width="11.25" style="331"/>
    <col min="9217" max="9217" width="34.5" style="331" customWidth="1"/>
    <col min="9218" max="9218" width="34.75" style="331" customWidth="1"/>
    <col min="9219" max="9219" width="25" style="331" customWidth="1"/>
    <col min="9220" max="9220" width="29.25" style="331" customWidth="1"/>
    <col min="9221" max="9221" width="30.25" style="331" customWidth="1"/>
    <col min="9222" max="9222" width="28.75" style="331" customWidth="1"/>
    <col min="9223" max="9223" width="23.125" style="331" customWidth="1"/>
    <col min="9224" max="9224" width="24.25" style="331" customWidth="1"/>
    <col min="9225" max="9225" width="27.125" style="331" customWidth="1"/>
    <col min="9226" max="9226" width="33.5" style="331" customWidth="1"/>
    <col min="9227" max="9227" width="39.5" style="331" customWidth="1"/>
    <col min="9228" max="9228" width="40.25" style="331" customWidth="1"/>
    <col min="9229" max="9229" width="33.625" style="331" customWidth="1"/>
    <col min="9230" max="9230" width="72.625" style="331" customWidth="1"/>
    <col min="9231" max="9231" width="60.75" style="331" customWidth="1"/>
    <col min="9232" max="9232" width="21" style="331" customWidth="1"/>
    <col min="9233" max="9233" width="22.5" style="331" customWidth="1"/>
    <col min="9234" max="9234" width="18.75" style="331" customWidth="1"/>
    <col min="9235" max="9235" width="17.75" style="331" customWidth="1"/>
    <col min="9236" max="9236" width="23" style="331" customWidth="1"/>
    <col min="9237" max="9237" width="10.875" style="331" bestFit="1" customWidth="1"/>
    <col min="9238" max="9472" width="11.25" style="331"/>
    <col min="9473" max="9473" width="34.5" style="331" customWidth="1"/>
    <col min="9474" max="9474" width="34.75" style="331" customWidth="1"/>
    <col min="9475" max="9475" width="25" style="331" customWidth="1"/>
    <col min="9476" max="9476" width="29.25" style="331" customWidth="1"/>
    <col min="9477" max="9477" width="30.25" style="331" customWidth="1"/>
    <col min="9478" max="9478" width="28.75" style="331" customWidth="1"/>
    <col min="9479" max="9479" width="23.125" style="331" customWidth="1"/>
    <col min="9480" max="9480" width="24.25" style="331" customWidth="1"/>
    <col min="9481" max="9481" width="27.125" style="331" customWidth="1"/>
    <col min="9482" max="9482" width="33.5" style="331" customWidth="1"/>
    <col min="9483" max="9483" width="39.5" style="331" customWidth="1"/>
    <col min="9484" max="9484" width="40.25" style="331" customWidth="1"/>
    <col min="9485" max="9485" width="33.625" style="331" customWidth="1"/>
    <col min="9486" max="9486" width="72.625" style="331" customWidth="1"/>
    <col min="9487" max="9487" width="60.75" style="331" customWidth="1"/>
    <col min="9488" max="9488" width="21" style="331" customWidth="1"/>
    <col min="9489" max="9489" width="22.5" style="331" customWidth="1"/>
    <col min="9490" max="9490" width="18.75" style="331" customWidth="1"/>
    <col min="9491" max="9491" width="17.75" style="331" customWidth="1"/>
    <col min="9492" max="9492" width="23" style="331" customWidth="1"/>
    <col min="9493" max="9493" width="10.875" style="331" bestFit="1" customWidth="1"/>
    <col min="9494" max="9728" width="11.25" style="331"/>
    <col min="9729" max="9729" width="34.5" style="331" customWidth="1"/>
    <col min="9730" max="9730" width="34.75" style="331" customWidth="1"/>
    <col min="9731" max="9731" width="25" style="331" customWidth="1"/>
    <col min="9732" max="9732" width="29.25" style="331" customWidth="1"/>
    <col min="9733" max="9733" width="30.25" style="331" customWidth="1"/>
    <col min="9734" max="9734" width="28.75" style="331" customWidth="1"/>
    <col min="9735" max="9735" width="23.125" style="331" customWidth="1"/>
    <col min="9736" max="9736" width="24.25" style="331" customWidth="1"/>
    <col min="9737" max="9737" width="27.125" style="331" customWidth="1"/>
    <col min="9738" max="9738" width="33.5" style="331" customWidth="1"/>
    <col min="9739" max="9739" width="39.5" style="331" customWidth="1"/>
    <col min="9740" max="9740" width="40.25" style="331" customWidth="1"/>
    <col min="9741" max="9741" width="33.625" style="331" customWidth="1"/>
    <col min="9742" max="9742" width="72.625" style="331" customWidth="1"/>
    <col min="9743" max="9743" width="60.75" style="331" customWidth="1"/>
    <col min="9744" max="9744" width="21" style="331" customWidth="1"/>
    <col min="9745" max="9745" width="22.5" style="331" customWidth="1"/>
    <col min="9746" max="9746" width="18.75" style="331" customWidth="1"/>
    <col min="9747" max="9747" width="17.75" style="331" customWidth="1"/>
    <col min="9748" max="9748" width="23" style="331" customWidth="1"/>
    <col min="9749" max="9749" width="10.875" style="331" bestFit="1" customWidth="1"/>
    <col min="9750" max="9984" width="11.25" style="331"/>
    <col min="9985" max="9985" width="34.5" style="331" customWidth="1"/>
    <col min="9986" max="9986" width="34.75" style="331" customWidth="1"/>
    <col min="9987" max="9987" width="25" style="331" customWidth="1"/>
    <col min="9988" max="9988" width="29.25" style="331" customWidth="1"/>
    <col min="9989" max="9989" width="30.25" style="331" customWidth="1"/>
    <col min="9990" max="9990" width="28.75" style="331" customWidth="1"/>
    <col min="9991" max="9991" width="23.125" style="331" customWidth="1"/>
    <col min="9992" max="9992" width="24.25" style="331" customWidth="1"/>
    <col min="9993" max="9993" width="27.125" style="331" customWidth="1"/>
    <col min="9994" max="9994" width="33.5" style="331" customWidth="1"/>
    <col min="9995" max="9995" width="39.5" style="331" customWidth="1"/>
    <col min="9996" max="9996" width="40.25" style="331" customWidth="1"/>
    <col min="9997" max="9997" width="33.625" style="331" customWidth="1"/>
    <col min="9998" max="9998" width="72.625" style="331" customWidth="1"/>
    <col min="9999" max="9999" width="60.75" style="331" customWidth="1"/>
    <col min="10000" max="10000" width="21" style="331" customWidth="1"/>
    <col min="10001" max="10001" width="22.5" style="331" customWidth="1"/>
    <col min="10002" max="10002" width="18.75" style="331" customWidth="1"/>
    <col min="10003" max="10003" width="17.75" style="331" customWidth="1"/>
    <col min="10004" max="10004" width="23" style="331" customWidth="1"/>
    <col min="10005" max="10005" width="10.875" style="331" bestFit="1" customWidth="1"/>
    <col min="10006" max="10240" width="11.25" style="331"/>
    <col min="10241" max="10241" width="34.5" style="331" customWidth="1"/>
    <col min="10242" max="10242" width="34.75" style="331" customWidth="1"/>
    <col min="10243" max="10243" width="25" style="331" customWidth="1"/>
    <col min="10244" max="10244" width="29.25" style="331" customWidth="1"/>
    <col min="10245" max="10245" width="30.25" style="331" customWidth="1"/>
    <col min="10246" max="10246" width="28.75" style="331" customWidth="1"/>
    <col min="10247" max="10247" width="23.125" style="331" customWidth="1"/>
    <col min="10248" max="10248" width="24.25" style="331" customWidth="1"/>
    <col min="10249" max="10249" width="27.125" style="331" customWidth="1"/>
    <col min="10250" max="10250" width="33.5" style="331" customWidth="1"/>
    <col min="10251" max="10251" width="39.5" style="331" customWidth="1"/>
    <col min="10252" max="10252" width="40.25" style="331" customWidth="1"/>
    <col min="10253" max="10253" width="33.625" style="331" customWidth="1"/>
    <col min="10254" max="10254" width="72.625" style="331" customWidth="1"/>
    <col min="10255" max="10255" width="60.75" style="331" customWidth="1"/>
    <col min="10256" max="10256" width="21" style="331" customWidth="1"/>
    <col min="10257" max="10257" width="22.5" style="331" customWidth="1"/>
    <col min="10258" max="10258" width="18.75" style="331" customWidth="1"/>
    <col min="10259" max="10259" width="17.75" style="331" customWidth="1"/>
    <col min="10260" max="10260" width="23" style="331" customWidth="1"/>
    <col min="10261" max="10261" width="10.875" style="331" bestFit="1" customWidth="1"/>
    <col min="10262" max="10496" width="11.25" style="331"/>
    <col min="10497" max="10497" width="34.5" style="331" customWidth="1"/>
    <col min="10498" max="10498" width="34.75" style="331" customWidth="1"/>
    <col min="10499" max="10499" width="25" style="331" customWidth="1"/>
    <col min="10500" max="10500" width="29.25" style="331" customWidth="1"/>
    <col min="10501" max="10501" width="30.25" style="331" customWidth="1"/>
    <col min="10502" max="10502" width="28.75" style="331" customWidth="1"/>
    <col min="10503" max="10503" width="23.125" style="331" customWidth="1"/>
    <col min="10504" max="10504" width="24.25" style="331" customWidth="1"/>
    <col min="10505" max="10505" width="27.125" style="331" customWidth="1"/>
    <col min="10506" max="10506" width="33.5" style="331" customWidth="1"/>
    <col min="10507" max="10507" width="39.5" style="331" customWidth="1"/>
    <col min="10508" max="10508" width="40.25" style="331" customWidth="1"/>
    <col min="10509" max="10509" width="33.625" style="331" customWidth="1"/>
    <col min="10510" max="10510" width="72.625" style="331" customWidth="1"/>
    <col min="10511" max="10511" width="60.75" style="331" customWidth="1"/>
    <col min="10512" max="10512" width="21" style="331" customWidth="1"/>
    <col min="10513" max="10513" width="22.5" style="331" customWidth="1"/>
    <col min="10514" max="10514" width="18.75" style="331" customWidth="1"/>
    <col min="10515" max="10515" width="17.75" style="331" customWidth="1"/>
    <col min="10516" max="10516" width="23" style="331" customWidth="1"/>
    <col min="10517" max="10517" width="10.875" style="331" bestFit="1" customWidth="1"/>
    <col min="10518" max="10752" width="11.25" style="331"/>
    <col min="10753" max="10753" width="34.5" style="331" customWidth="1"/>
    <col min="10754" max="10754" width="34.75" style="331" customWidth="1"/>
    <col min="10755" max="10755" width="25" style="331" customWidth="1"/>
    <col min="10756" max="10756" width="29.25" style="331" customWidth="1"/>
    <col min="10757" max="10757" width="30.25" style="331" customWidth="1"/>
    <col min="10758" max="10758" width="28.75" style="331" customWidth="1"/>
    <col min="10759" max="10759" width="23.125" style="331" customWidth="1"/>
    <col min="10760" max="10760" width="24.25" style="331" customWidth="1"/>
    <col min="10761" max="10761" width="27.125" style="331" customWidth="1"/>
    <col min="10762" max="10762" width="33.5" style="331" customWidth="1"/>
    <col min="10763" max="10763" width="39.5" style="331" customWidth="1"/>
    <col min="10764" max="10764" width="40.25" style="331" customWidth="1"/>
    <col min="10765" max="10765" width="33.625" style="331" customWidth="1"/>
    <col min="10766" max="10766" width="72.625" style="331" customWidth="1"/>
    <col min="10767" max="10767" width="60.75" style="331" customWidth="1"/>
    <col min="10768" max="10768" width="21" style="331" customWidth="1"/>
    <col min="10769" max="10769" width="22.5" style="331" customWidth="1"/>
    <col min="10770" max="10770" width="18.75" style="331" customWidth="1"/>
    <col min="10771" max="10771" width="17.75" style="331" customWidth="1"/>
    <col min="10772" max="10772" width="23" style="331" customWidth="1"/>
    <col min="10773" max="10773" width="10.875" style="331" bestFit="1" customWidth="1"/>
    <col min="10774" max="11008" width="11.25" style="331"/>
    <col min="11009" max="11009" width="34.5" style="331" customWidth="1"/>
    <col min="11010" max="11010" width="34.75" style="331" customWidth="1"/>
    <col min="11011" max="11011" width="25" style="331" customWidth="1"/>
    <col min="11012" max="11012" width="29.25" style="331" customWidth="1"/>
    <col min="11013" max="11013" width="30.25" style="331" customWidth="1"/>
    <col min="11014" max="11014" width="28.75" style="331" customWidth="1"/>
    <col min="11015" max="11015" width="23.125" style="331" customWidth="1"/>
    <col min="11016" max="11016" width="24.25" style="331" customWidth="1"/>
    <col min="11017" max="11017" width="27.125" style="331" customWidth="1"/>
    <col min="11018" max="11018" width="33.5" style="331" customWidth="1"/>
    <col min="11019" max="11019" width="39.5" style="331" customWidth="1"/>
    <col min="11020" max="11020" width="40.25" style="331" customWidth="1"/>
    <col min="11021" max="11021" width="33.625" style="331" customWidth="1"/>
    <col min="11022" max="11022" width="72.625" style="331" customWidth="1"/>
    <col min="11023" max="11023" width="60.75" style="331" customWidth="1"/>
    <col min="11024" max="11024" width="21" style="331" customWidth="1"/>
    <col min="11025" max="11025" width="22.5" style="331" customWidth="1"/>
    <col min="11026" max="11026" width="18.75" style="331" customWidth="1"/>
    <col min="11027" max="11027" width="17.75" style="331" customWidth="1"/>
    <col min="11028" max="11028" width="23" style="331" customWidth="1"/>
    <col min="11029" max="11029" width="10.875" style="331" bestFit="1" customWidth="1"/>
    <col min="11030" max="11264" width="11.25" style="331"/>
    <col min="11265" max="11265" width="34.5" style="331" customWidth="1"/>
    <col min="11266" max="11266" width="34.75" style="331" customWidth="1"/>
    <col min="11267" max="11267" width="25" style="331" customWidth="1"/>
    <col min="11268" max="11268" width="29.25" style="331" customWidth="1"/>
    <col min="11269" max="11269" width="30.25" style="331" customWidth="1"/>
    <col min="11270" max="11270" width="28.75" style="331" customWidth="1"/>
    <col min="11271" max="11271" width="23.125" style="331" customWidth="1"/>
    <col min="11272" max="11272" width="24.25" style="331" customWidth="1"/>
    <col min="11273" max="11273" width="27.125" style="331" customWidth="1"/>
    <col min="11274" max="11274" width="33.5" style="331" customWidth="1"/>
    <col min="11275" max="11275" width="39.5" style="331" customWidth="1"/>
    <col min="11276" max="11276" width="40.25" style="331" customWidth="1"/>
    <col min="11277" max="11277" width="33.625" style="331" customWidth="1"/>
    <col min="11278" max="11278" width="72.625" style="331" customWidth="1"/>
    <col min="11279" max="11279" width="60.75" style="331" customWidth="1"/>
    <col min="11280" max="11280" width="21" style="331" customWidth="1"/>
    <col min="11281" max="11281" width="22.5" style="331" customWidth="1"/>
    <col min="11282" max="11282" width="18.75" style="331" customWidth="1"/>
    <col min="11283" max="11283" width="17.75" style="331" customWidth="1"/>
    <col min="11284" max="11284" width="23" style="331" customWidth="1"/>
    <col min="11285" max="11285" width="10.875" style="331" bestFit="1" customWidth="1"/>
    <col min="11286" max="11520" width="11.25" style="331"/>
    <col min="11521" max="11521" width="34.5" style="331" customWidth="1"/>
    <col min="11522" max="11522" width="34.75" style="331" customWidth="1"/>
    <col min="11523" max="11523" width="25" style="331" customWidth="1"/>
    <col min="11524" max="11524" width="29.25" style="331" customWidth="1"/>
    <col min="11525" max="11525" width="30.25" style="331" customWidth="1"/>
    <col min="11526" max="11526" width="28.75" style="331" customWidth="1"/>
    <col min="11527" max="11527" width="23.125" style="331" customWidth="1"/>
    <col min="11528" max="11528" width="24.25" style="331" customWidth="1"/>
    <col min="11529" max="11529" width="27.125" style="331" customWidth="1"/>
    <col min="11530" max="11530" width="33.5" style="331" customWidth="1"/>
    <col min="11531" max="11531" width="39.5" style="331" customWidth="1"/>
    <col min="11532" max="11532" width="40.25" style="331" customWidth="1"/>
    <col min="11533" max="11533" width="33.625" style="331" customWidth="1"/>
    <col min="11534" max="11534" width="72.625" style="331" customWidth="1"/>
    <col min="11535" max="11535" width="60.75" style="331" customWidth="1"/>
    <col min="11536" max="11536" width="21" style="331" customWidth="1"/>
    <col min="11537" max="11537" width="22.5" style="331" customWidth="1"/>
    <col min="11538" max="11538" width="18.75" style="331" customWidth="1"/>
    <col min="11539" max="11539" width="17.75" style="331" customWidth="1"/>
    <col min="11540" max="11540" width="23" style="331" customWidth="1"/>
    <col min="11541" max="11541" width="10.875" style="331" bestFit="1" customWidth="1"/>
    <col min="11542" max="11776" width="11.25" style="331"/>
    <col min="11777" max="11777" width="34.5" style="331" customWidth="1"/>
    <col min="11778" max="11778" width="34.75" style="331" customWidth="1"/>
    <col min="11779" max="11779" width="25" style="331" customWidth="1"/>
    <col min="11780" max="11780" width="29.25" style="331" customWidth="1"/>
    <col min="11781" max="11781" width="30.25" style="331" customWidth="1"/>
    <col min="11782" max="11782" width="28.75" style="331" customWidth="1"/>
    <col min="11783" max="11783" width="23.125" style="331" customWidth="1"/>
    <col min="11784" max="11784" width="24.25" style="331" customWidth="1"/>
    <col min="11785" max="11785" width="27.125" style="331" customWidth="1"/>
    <col min="11786" max="11786" width="33.5" style="331" customWidth="1"/>
    <col min="11787" max="11787" width="39.5" style="331" customWidth="1"/>
    <col min="11788" max="11788" width="40.25" style="331" customWidth="1"/>
    <col min="11789" max="11789" width="33.625" style="331" customWidth="1"/>
    <col min="11790" max="11790" width="72.625" style="331" customWidth="1"/>
    <col min="11791" max="11791" width="60.75" style="331" customWidth="1"/>
    <col min="11792" max="11792" width="21" style="331" customWidth="1"/>
    <col min="11793" max="11793" width="22.5" style="331" customWidth="1"/>
    <col min="11794" max="11794" width="18.75" style="331" customWidth="1"/>
    <col min="11795" max="11795" width="17.75" style="331" customWidth="1"/>
    <col min="11796" max="11796" width="23" style="331" customWidth="1"/>
    <col min="11797" max="11797" width="10.875" style="331" bestFit="1" customWidth="1"/>
    <col min="11798" max="12032" width="11.25" style="331"/>
    <col min="12033" max="12033" width="34.5" style="331" customWidth="1"/>
    <col min="12034" max="12034" width="34.75" style="331" customWidth="1"/>
    <col min="12035" max="12035" width="25" style="331" customWidth="1"/>
    <col min="12036" max="12036" width="29.25" style="331" customWidth="1"/>
    <col min="12037" max="12037" width="30.25" style="331" customWidth="1"/>
    <col min="12038" max="12038" width="28.75" style="331" customWidth="1"/>
    <col min="12039" max="12039" width="23.125" style="331" customWidth="1"/>
    <col min="12040" max="12040" width="24.25" style="331" customWidth="1"/>
    <col min="12041" max="12041" width="27.125" style="331" customWidth="1"/>
    <col min="12042" max="12042" width="33.5" style="331" customWidth="1"/>
    <col min="12043" max="12043" width="39.5" style="331" customWidth="1"/>
    <col min="12044" max="12044" width="40.25" style="331" customWidth="1"/>
    <col min="12045" max="12045" width="33.625" style="331" customWidth="1"/>
    <col min="12046" max="12046" width="72.625" style="331" customWidth="1"/>
    <col min="12047" max="12047" width="60.75" style="331" customWidth="1"/>
    <col min="12048" max="12048" width="21" style="331" customWidth="1"/>
    <col min="12049" max="12049" width="22.5" style="331" customWidth="1"/>
    <col min="12050" max="12050" width="18.75" style="331" customWidth="1"/>
    <col min="12051" max="12051" width="17.75" style="331" customWidth="1"/>
    <col min="12052" max="12052" width="23" style="331" customWidth="1"/>
    <col min="12053" max="12053" width="10.875" style="331" bestFit="1" customWidth="1"/>
    <col min="12054" max="12288" width="11.25" style="331"/>
    <col min="12289" max="12289" width="34.5" style="331" customWidth="1"/>
    <col min="12290" max="12290" width="34.75" style="331" customWidth="1"/>
    <col min="12291" max="12291" width="25" style="331" customWidth="1"/>
    <col min="12292" max="12292" width="29.25" style="331" customWidth="1"/>
    <col min="12293" max="12293" width="30.25" style="331" customWidth="1"/>
    <col min="12294" max="12294" width="28.75" style="331" customWidth="1"/>
    <col min="12295" max="12295" width="23.125" style="331" customWidth="1"/>
    <col min="12296" max="12296" width="24.25" style="331" customWidth="1"/>
    <col min="12297" max="12297" width="27.125" style="331" customWidth="1"/>
    <col min="12298" max="12298" width="33.5" style="331" customWidth="1"/>
    <col min="12299" max="12299" width="39.5" style="331" customWidth="1"/>
    <col min="12300" max="12300" width="40.25" style="331" customWidth="1"/>
    <col min="12301" max="12301" width="33.625" style="331" customWidth="1"/>
    <col min="12302" max="12302" width="72.625" style="331" customWidth="1"/>
    <col min="12303" max="12303" width="60.75" style="331" customWidth="1"/>
    <col min="12304" max="12304" width="21" style="331" customWidth="1"/>
    <col min="12305" max="12305" width="22.5" style="331" customWidth="1"/>
    <col min="12306" max="12306" width="18.75" style="331" customWidth="1"/>
    <col min="12307" max="12307" width="17.75" style="331" customWidth="1"/>
    <col min="12308" max="12308" width="23" style="331" customWidth="1"/>
    <col min="12309" max="12309" width="10.875" style="331" bestFit="1" customWidth="1"/>
    <col min="12310" max="12544" width="11.25" style="331"/>
    <col min="12545" max="12545" width="34.5" style="331" customWidth="1"/>
    <col min="12546" max="12546" width="34.75" style="331" customWidth="1"/>
    <col min="12547" max="12547" width="25" style="331" customWidth="1"/>
    <col min="12548" max="12548" width="29.25" style="331" customWidth="1"/>
    <col min="12549" max="12549" width="30.25" style="331" customWidth="1"/>
    <col min="12550" max="12550" width="28.75" style="331" customWidth="1"/>
    <col min="12551" max="12551" width="23.125" style="331" customWidth="1"/>
    <col min="12552" max="12552" width="24.25" style="331" customWidth="1"/>
    <col min="12553" max="12553" width="27.125" style="331" customWidth="1"/>
    <col min="12554" max="12554" width="33.5" style="331" customWidth="1"/>
    <col min="12555" max="12555" width="39.5" style="331" customWidth="1"/>
    <col min="12556" max="12556" width="40.25" style="331" customWidth="1"/>
    <col min="12557" max="12557" width="33.625" style="331" customWidth="1"/>
    <col min="12558" max="12558" width="72.625" style="331" customWidth="1"/>
    <col min="12559" max="12559" width="60.75" style="331" customWidth="1"/>
    <col min="12560" max="12560" width="21" style="331" customWidth="1"/>
    <col min="12561" max="12561" width="22.5" style="331" customWidth="1"/>
    <col min="12562" max="12562" width="18.75" style="331" customWidth="1"/>
    <col min="12563" max="12563" width="17.75" style="331" customWidth="1"/>
    <col min="12564" max="12564" width="23" style="331" customWidth="1"/>
    <col min="12565" max="12565" width="10.875" style="331" bestFit="1" customWidth="1"/>
    <col min="12566" max="12800" width="11.25" style="331"/>
    <col min="12801" max="12801" width="34.5" style="331" customWidth="1"/>
    <col min="12802" max="12802" width="34.75" style="331" customWidth="1"/>
    <col min="12803" max="12803" width="25" style="331" customWidth="1"/>
    <col min="12804" max="12804" width="29.25" style="331" customWidth="1"/>
    <col min="12805" max="12805" width="30.25" style="331" customWidth="1"/>
    <col min="12806" max="12806" width="28.75" style="331" customWidth="1"/>
    <col min="12807" max="12807" width="23.125" style="331" customWidth="1"/>
    <col min="12808" max="12808" width="24.25" style="331" customWidth="1"/>
    <col min="12809" max="12809" width="27.125" style="331" customWidth="1"/>
    <col min="12810" max="12810" width="33.5" style="331" customWidth="1"/>
    <col min="12811" max="12811" width="39.5" style="331" customWidth="1"/>
    <col min="12812" max="12812" width="40.25" style="331" customWidth="1"/>
    <col min="12813" max="12813" width="33.625" style="331" customWidth="1"/>
    <col min="12814" max="12814" width="72.625" style="331" customWidth="1"/>
    <col min="12815" max="12815" width="60.75" style="331" customWidth="1"/>
    <col min="12816" max="12816" width="21" style="331" customWidth="1"/>
    <col min="12817" max="12817" width="22.5" style="331" customWidth="1"/>
    <col min="12818" max="12818" width="18.75" style="331" customWidth="1"/>
    <col min="12819" max="12819" width="17.75" style="331" customWidth="1"/>
    <col min="12820" max="12820" width="23" style="331" customWidth="1"/>
    <col min="12821" max="12821" width="10.875" style="331" bestFit="1" customWidth="1"/>
    <col min="12822" max="13056" width="11.25" style="331"/>
    <col min="13057" max="13057" width="34.5" style="331" customWidth="1"/>
    <col min="13058" max="13058" width="34.75" style="331" customWidth="1"/>
    <col min="13059" max="13059" width="25" style="331" customWidth="1"/>
    <col min="13060" max="13060" width="29.25" style="331" customWidth="1"/>
    <col min="13061" max="13061" width="30.25" style="331" customWidth="1"/>
    <col min="13062" max="13062" width="28.75" style="331" customWidth="1"/>
    <col min="13063" max="13063" width="23.125" style="331" customWidth="1"/>
    <col min="13064" max="13064" width="24.25" style="331" customWidth="1"/>
    <col min="13065" max="13065" width="27.125" style="331" customWidth="1"/>
    <col min="13066" max="13066" width="33.5" style="331" customWidth="1"/>
    <col min="13067" max="13067" width="39.5" style="331" customWidth="1"/>
    <col min="13068" max="13068" width="40.25" style="331" customWidth="1"/>
    <col min="13069" max="13069" width="33.625" style="331" customWidth="1"/>
    <col min="13070" max="13070" width="72.625" style="331" customWidth="1"/>
    <col min="13071" max="13071" width="60.75" style="331" customWidth="1"/>
    <col min="13072" max="13072" width="21" style="331" customWidth="1"/>
    <col min="13073" max="13073" width="22.5" style="331" customWidth="1"/>
    <col min="13074" max="13074" width="18.75" style="331" customWidth="1"/>
    <col min="13075" max="13075" width="17.75" style="331" customWidth="1"/>
    <col min="13076" max="13076" width="23" style="331" customWidth="1"/>
    <col min="13077" max="13077" width="10.875" style="331" bestFit="1" customWidth="1"/>
    <col min="13078" max="13312" width="11.25" style="331"/>
    <col min="13313" max="13313" width="34.5" style="331" customWidth="1"/>
    <col min="13314" max="13314" width="34.75" style="331" customWidth="1"/>
    <col min="13315" max="13315" width="25" style="331" customWidth="1"/>
    <col min="13316" max="13316" width="29.25" style="331" customWidth="1"/>
    <col min="13317" max="13317" width="30.25" style="331" customWidth="1"/>
    <col min="13318" max="13318" width="28.75" style="331" customWidth="1"/>
    <col min="13319" max="13319" width="23.125" style="331" customWidth="1"/>
    <col min="13320" max="13320" width="24.25" style="331" customWidth="1"/>
    <col min="13321" max="13321" width="27.125" style="331" customWidth="1"/>
    <col min="13322" max="13322" width="33.5" style="331" customWidth="1"/>
    <col min="13323" max="13323" width="39.5" style="331" customWidth="1"/>
    <col min="13324" max="13324" width="40.25" style="331" customWidth="1"/>
    <col min="13325" max="13325" width="33.625" style="331" customWidth="1"/>
    <col min="13326" max="13326" width="72.625" style="331" customWidth="1"/>
    <col min="13327" max="13327" width="60.75" style="331" customWidth="1"/>
    <col min="13328" max="13328" width="21" style="331" customWidth="1"/>
    <col min="13329" max="13329" width="22.5" style="331" customWidth="1"/>
    <col min="13330" max="13330" width="18.75" style="331" customWidth="1"/>
    <col min="13331" max="13331" width="17.75" style="331" customWidth="1"/>
    <col min="13332" max="13332" width="23" style="331" customWidth="1"/>
    <col min="13333" max="13333" width="10.875" style="331" bestFit="1" customWidth="1"/>
    <col min="13334" max="13568" width="11.25" style="331"/>
    <col min="13569" max="13569" width="34.5" style="331" customWidth="1"/>
    <col min="13570" max="13570" width="34.75" style="331" customWidth="1"/>
    <col min="13571" max="13571" width="25" style="331" customWidth="1"/>
    <col min="13572" max="13572" width="29.25" style="331" customWidth="1"/>
    <col min="13573" max="13573" width="30.25" style="331" customWidth="1"/>
    <col min="13574" max="13574" width="28.75" style="331" customWidth="1"/>
    <col min="13575" max="13575" width="23.125" style="331" customWidth="1"/>
    <col min="13576" max="13576" width="24.25" style="331" customWidth="1"/>
    <col min="13577" max="13577" width="27.125" style="331" customWidth="1"/>
    <col min="13578" max="13578" width="33.5" style="331" customWidth="1"/>
    <col min="13579" max="13579" width="39.5" style="331" customWidth="1"/>
    <col min="13580" max="13580" width="40.25" style="331" customWidth="1"/>
    <col min="13581" max="13581" width="33.625" style="331" customWidth="1"/>
    <col min="13582" max="13582" width="72.625" style="331" customWidth="1"/>
    <col min="13583" max="13583" width="60.75" style="331" customWidth="1"/>
    <col min="13584" max="13584" width="21" style="331" customWidth="1"/>
    <col min="13585" max="13585" width="22.5" style="331" customWidth="1"/>
    <col min="13586" max="13586" width="18.75" style="331" customWidth="1"/>
    <col min="13587" max="13587" width="17.75" style="331" customWidth="1"/>
    <col min="13588" max="13588" width="23" style="331" customWidth="1"/>
    <col min="13589" max="13589" width="10.875" style="331" bestFit="1" customWidth="1"/>
    <col min="13590" max="13824" width="11.25" style="331"/>
    <col min="13825" max="13825" width="34.5" style="331" customWidth="1"/>
    <col min="13826" max="13826" width="34.75" style="331" customWidth="1"/>
    <col min="13827" max="13827" width="25" style="331" customWidth="1"/>
    <col min="13828" max="13828" width="29.25" style="331" customWidth="1"/>
    <col min="13829" max="13829" width="30.25" style="331" customWidth="1"/>
    <col min="13830" max="13830" width="28.75" style="331" customWidth="1"/>
    <col min="13831" max="13831" width="23.125" style="331" customWidth="1"/>
    <col min="13832" max="13832" width="24.25" style="331" customWidth="1"/>
    <col min="13833" max="13833" width="27.125" style="331" customWidth="1"/>
    <col min="13834" max="13834" width="33.5" style="331" customWidth="1"/>
    <col min="13835" max="13835" width="39.5" style="331" customWidth="1"/>
    <col min="13836" max="13836" width="40.25" style="331" customWidth="1"/>
    <col min="13837" max="13837" width="33.625" style="331" customWidth="1"/>
    <col min="13838" max="13838" width="72.625" style="331" customWidth="1"/>
    <col min="13839" max="13839" width="60.75" style="331" customWidth="1"/>
    <col min="13840" max="13840" width="21" style="331" customWidth="1"/>
    <col min="13841" max="13841" width="22.5" style="331" customWidth="1"/>
    <col min="13842" max="13842" width="18.75" style="331" customWidth="1"/>
    <col min="13843" max="13843" width="17.75" style="331" customWidth="1"/>
    <col min="13844" max="13844" width="23" style="331" customWidth="1"/>
    <col min="13845" max="13845" width="10.875" style="331" bestFit="1" customWidth="1"/>
    <col min="13846" max="14080" width="11.25" style="331"/>
    <col min="14081" max="14081" width="34.5" style="331" customWidth="1"/>
    <col min="14082" max="14082" width="34.75" style="331" customWidth="1"/>
    <col min="14083" max="14083" width="25" style="331" customWidth="1"/>
    <col min="14084" max="14084" width="29.25" style="331" customWidth="1"/>
    <col min="14085" max="14085" width="30.25" style="331" customWidth="1"/>
    <col min="14086" max="14086" width="28.75" style="331" customWidth="1"/>
    <col min="14087" max="14087" width="23.125" style="331" customWidth="1"/>
    <col min="14088" max="14088" width="24.25" style="331" customWidth="1"/>
    <col min="14089" max="14089" width="27.125" style="331" customWidth="1"/>
    <col min="14090" max="14090" width="33.5" style="331" customWidth="1"/>
    <col min="14091" max="14091" width="39.5" style="331" customWidth="1"/>
    <col min="14092" max="14092" width="40.25" style="331" customWidth="1"/>
    <col min="14093" max="14093" width="33.625" style="331" customWidth="1"/>
    <col min="14094" max="14094" width="72.625" style="331" customWidth="1"/>
    <col min="14095" max="14095" width="60.75" style="331" customWidth="1"/>
    <col min="14096" max="14096" width="21" style="331" customWidth="1"/>
    <col min="14097" max="14097" width="22.5" style="331" customWidth="1"/>
    <col min="14098" max="14098" width="18.75" style="331" customWidth="1"/>
    <col min="14099" max="14099" width="17.75" style="331" customWidth="1"/>
    <col min="14100" max="14100" width="23" style="331" customWidth="1"/>
    <col min="14101" max="14101" width="10.875" style="331" bestFit="1" customWidth="1"/>
    <col min="14102" max="14336" width="11.25" style="331"/>
    <col min="14337" max="14337" width="34.5" style="331" customWidth="1"/>
    <col min="14338" max="14338" width="34.75" style="331" customWidth="1"/>
    <col min="14339" max="14339" width="25" style="331" customWidth="1"/>
    <col min="14340" max="14340" width="29.25" style="331" customWidth="1"/>
    <col min="14341" max="14341" width="30.25" style="331" customWidth="1"/>
    <col min="14342" max="14342" width="28.75" style="331" customWidth="1"/>
    <col min="14343" max="14343" width="23.125" style="331" customWidth="1"/>
    <col min="14344" max="14344" width="24.25" style="331" customWidth="1"/>
    <col min="14345" max="14345" width="27.125" style="331" customWidth="1"/>
    <col min="14346" max="14346" width="33.5" style="331" customWidth="1"/>
    <col min="14347" max="14347" width="39.5" style="331" customWidth="1"/>
    <col min="14348" max="14348" width="40.25" style="331" customWidth="1"/>
    <col min="14349" max="14349" width="33.625" style="331" customWidth="1"/>
    <col min="14350" max="14350" width="72.625" style="331" customWidth="1"/>
    <col min="14351" max="14351" width="60.75" style="331" customWidth="1"/>
    <col min="14352" max="14352" width="21" style="331" customWidth="1"/>
    <col min="14353" max="14353" width="22.5" style="331" customWidth="1"/>
    <col min="14354" max="14354" width="18.75" style="331" customWidth="1"/>
    <col min="14355" max="14355" width="17.75" style="331" customWidth="1"/>
    <col min="14356" max="14356" width="23" style="331" customWidth="1"/>
    <col min="14357" max="14357" width="10.875" style="331" bestFit="1" customWidth="1"/>
    <col min="14358" max="14592" width="11.25" style="331"/>
    <col min="14593" max="14593" width="34.5" style="331" customWidth="1"/>
    <col min="14594" max="14594" width="34.75" style="331" customWidth="1"/>
    <col min="14595" max="14595" width="25" style="331" customWidth="1"/>
    <col min="14596" max="14596" width="29.25" style="331" customWidth="1"/>
    <col min="14597" max="14597" width="30.25" style="331" customWidth="1"/>
    <col min="14598" max="14598" width="28.75" style="331" customWidth="1"/>
    <col min="14599" max="14599" width="23.125" style="331" customWidth="1"/>
    <col min="14600" max="14600" width="24.25" style="331" customWidth="1"/>
    <col min="14601" max="14601" width="27.125" style="331" customWidth="1"/>
    <col min="14602" max="14602" width="33.5" style="331" customWidth="1"/>
    <col min="14603" max="14603" width="39.5" style="331" customWidth="1"/>
    <col min="14604" max="14604" width="40.25" style="331" customWidth="1"/>
    <col min="14605" max="14605" width="33.625" style="331" customWidth="1"/>
    <col min="14606" max="14606" width="72.625" style="331" customWidth="1"/>
    <col min="14607" max="14607" width="60.75" style="331" customWidth="1"/>
    <col min="14608" max="14608" width="21" style="331" customWidth="1"/>
    <col min="14609" max="14609" width="22.5" style="331" customWidth="1"/>
    <col min="14610" max="14610" width="18.75" style="331" customWidth="1"/>
    <col min="14611" max="14611" width="17.75" style="331" customWidth="1"/>
    <col min="14612" max="14612" width="23" style="331" customWidth="1"/>
    <col min="14613" max="14613" width="10.875" style="331" bestFit="1" customWidth="1"/>
    <col min="14614" max="14848" width="11.25" style="331"/>
    <col min="14849" max="14849" width="34.5" style="331" customWidth="1"/>
    <col min="14850" max="14850" width="34.75" style="331" customWidth="1"/>
    <col min="14851" max="14851" width="25" style="331" customWidth="1"/>
    <col min="14852" max="14852" width="29.25" style="331" customWidth="1"/>
    <col min="14853" max="14853" width="30.25" style="331" customWidth="1"/>
    <col min="14854" max="14854" width="28.75" style="331" customWidth="1"/>
    <col min="14855" max="14855" width="23.125" style="331" customWidth="1"/>
    <col min="14856" max="14856" width="24.25" style="331" customWidth="1"/>
    <col min="14857" max="14857" width="27.125" style="331" customWidth="1"/>
    <col min="14858" max="14858" width="33.5" style="331" customWidth="1"/>
    <col min="14859" max="14859" width="39.5" style="331" customWidth="1"/>
    <col min="14860" max="14860" width="40.25" style="331" customWidth="1"/>
    <col min="14861" max="14861" width="33.625" style="331" customWidth="1"/>
    <col min="14862" max="14862" width="72.625" style="331" customWidth="1"/>
    <col min="14863" max="14863" width="60.75" style="331" customWidth="1"/>
    <col min="14864" max="14864" width="21" style="331" customWidth="1"/>
    <col min="14865" max="14865" width="22.5" style="331" customWidth="1"/>
    <col min="14866" max="14866" width="18.75" style="331" customWidth="1"/>
    <col min="14867" max="14867" width="17.75" style="331" customWidth="1"/>
    <col min="14868" max="14868" width="23" style="331" customWidth="1"/>
    <col min="14869" max="14869" width="10.875" style="331" bestFit="1" customWidth="1"/>
    <col min="14870" max="15104" width="11.25" style="331"/>
    <col min="15105" max="15105" width="34.5" style="331" customWidth="1"/>
    <col min="15106" max="15106" width="34.75" style="331" customWidth="1"/>
    <col min="15107" max="15107" width="25" style="331" customWidth="1"/>
    <col min="15108" max="15108" width="29.25" style="331" customWidth="1"/>
    <col min="15109" max="15109" width="30.25" style="331" customWidth="1"/>
    <col min="15110" max="15110" width="28.75" style="331" customWidth="1"/>
    <col min="15111" max="15111" width="23.125" style="331" customWidth="1"/>
    <col min="15112" max="15112" width="24.25" style="331" customWidth="1"/>
    <col min="15113" max="15113" width="27.125" style="331" customWidth="1"/>
    <col min="15114" max="15114" width="33.5" style="331" customWidth="1"/>
    <col min="15115" max="15115" width="39.5" style="331" customWidth="1"/>
    <col min="15116" max="15116" width="40.25" style="331" customWidth="1"/>
    <col min="15117" max="15117" width="33.625" style="331" customWidth="1"/>
    <col min="15118" max="15118" width="72.625" style="331" customWidth="1"/>
    <col min="15119" max="15119" width="60.75" style="331" customWidth="1"/>
    <col min="15120" max="15120" width="21" style="331" customWidth="1"/>
    <col min="15121" max="15121" width="22.5" style="331" customWidth="1"/>
    <col min="15122" max="15122" width="18.75" style="331" customWidth="1"/>
    <col min="15123" max="15123" width="17.75" style="331" customWidth="1"/>
    <col min="15124" max="15124" width="23" style="331" customWidth="1"/>
    <col min="15125" max="15125" width="10.875" style="331" bestFit="1" customWidth="1"/>
    <col min="15126" max="15360" width="11.25" style="331"/>
    <col min="15361" max="15361" width="34.5" style="331" customWidth="1"/>
    <col min="15362" max="15362" width="34.75" style="331" customWidth="1"/>
    <col min="15363" max="15363" width="25" style="331" customWidth="1"/>
    <col min="15364" max="15364" width="29.25" style="331" customWidth="1"/>
    <col min="15365" max="15365" width="30.25" style="331" customWidth="1"/>
    <col min="15366" max="15366" width="28.75" style="331" customWidth="1"/>
    <col min="15367" max="15367" width="23.125" style="331" customWidth="1"/>
    <col min="15368" max="15368" width="24.25" style="331" customWidth="1"/>
    <col min="15369" max="15369" width="27.125" style="331" customWidth="1"/>
    <col min="15370" max="15370" width="33.5" style="331" customWidth="1"/>
    <col min="15371" max="15371" width="39.5" style="331" customWidth="1"/>
    <col min="15372" max="15372" width="40.25" style="331" customWidth="1"/>
    <col min="15373" max="15373" width="33.625" style="331" customWidth="1"/>
    <col min="15374" max="15374" width="72.625" style="331" customWidth="1"/>
    <col min="15375" max="15375" width="60.75" style="331" customWidth="1"/>
    <col min="15376" max="15376" width="21" style="331" customWidth="1"/>
    <col min="15377" max="15377" width="22.5" style="331" customWidth="1"/>
    <col min="15378" max="15378" width="18.75" style="331" customWidth="1"/>
    <col min="15379" max="15379" width="17.75" style="331" customWidth="1"/>
    <col min="15380" max="15380" width="23" style="331" customWidth="1"/>
    <col min="15381" max="15381" width="10.875" style="331" bestFit="1" customWidth="1"/>
    <col min="15382" max="15616" width="11.25" style="331"/>
    <col min="15617" max="15617" width="34.5" style="331" customWidth="1"/>
    <col min="15618" max="15618" width="34.75" style="331" customWidth="1"/>
    <col min="15619" max="15619" width="25" style="331" customWidth="1"/>
    <col min="15620" max="15620" width="29.25" style="331" customWidth="1"/>
    <col min="15621" max="15621" width="30.25" style="331" customWidth="1"/>
    <col min="15622" max="15622" width="28.75" style="331" customWidth="1"/>
    <col min="15623" max="15623" width="23.125" style="331" customWidth="1"/>
    <col min="15624" max="15624" width="24.25" style="331" customWidth="1"/>
    <col min="15625" max="15625" width="27.125" style="331" customWidth="1"/>
    <col min="15626" max="15626" width="33.5" style="331" customWidth="1"/>
    <col min="15627" max="15627" width="39.5" style="331" customWidth="1"/>
    <col min="15628" max="15628" width="40.25" style="331" customWidth="1"/>
    <col min="15629" max="15629" width="33.625" style="331" customWidth="1"/>
    <col min="15630" max="15630" width="72.625" style="331" customWidth="1"/>
    <col min="15631" max="15631" width="60.75" style="331" customWidth="1"/>
    <col min="15632" max="15632" width="21" style="331" customWidth="1"/>
    <col min="15633" max="15633" width="22.5" style="331" customWidth="1"/>
    <col min="15634" max="15634" width="18.75" style="331" customWidth="1"/>
    <col min="15635" max="15635" width="17.75" style="331" customWidth="1"/>
    <col min="15636" max="15636" width="23" style="331" customWidth="1"/>
    <col min="15637" max="15637" width="10.875" style="331" bestFit="1" customWidth="1"/>
    <col min="15638" max="15872" width="11.25" style="331"/>
    <col min="15873" max="15873" width="34.5" style="331" customWidth="1"/>
    <col min="15874" max="15874" width="34.75" style="331" customWidth="1"/>
    <col min="15875" max="15875" width="25" style="331" customWidth="1"/>
    <col min="15876" max="15876" width="29.25" style="331" customWidth="1"/>
    <col min="15877" max="15877" width="30.25" style="331" customWidth="1"/>
    <col min="15878" max="15878" width="28.75" style="331" customWidth="1"/>
    <col min="15879" max="15879" width="23.125" style="331" customWidth="1"/>
    <col min="15880" max="15880" width="24.25" style="331" customWidth="1"/>
    <col min="15881" max="15881" width="27.125" style="331" customWidth="1"/>
    <col min="15882" max="15882" width="33.5" style="331" customWidth="1"/>
    <col min="15883" max="15883" width="39.5" style="331" customWidth="1"/>
    <col min="15884" max="15884" width="40.25" style="331" customWidth="1"/>
    <col min="15885" max="15885" width="33.625" style="331" customWidth="1"/>
    <col min="15886" max="15886" width="72.625" style="331" customWidth="1"/>
    <col min="15887" max="15887" width="60.75" style="331" customWidth="1"/>
    <col min="15888" max="15888" width="21" style="331" customWidth="1"/>
    <col min="15889" max="15889" width="22.5" style="331" customWidth="1"/>
    <col min="15890" max="15890" width="18.75" style="331" customWidth="1"/>
    <col min="15891" max="15891" width="17.75" style="331" customWidth="1"/>
    <col min="15892" max="15892" width="23" style="331" customWidth="1"/>
    <col min="15893" max="15893" width="10.875" style="331" bestFit="1" customWidth="1"/>
    <col min="15894" max="16128" width="11.25" style="331"/>
    <col min="16129" max="16129" width="34.5" style="331" customWidth="1"/>
    <col min="16130" max="16130" width="34.75" style="331" customWidth="1"/>
    <col min="16131" max="16131" width="25" style="331" customWidth="1"/>
    <col min="16132" max="16132" width="29.25" style="331" customWidth="1"/>
    <col min="16133" max="16133" width="30.25" style="331" customWidth="1"/>
    <col min="16134" max="16134" width="28.75" style="331" customWidth="1"/>
    <col min="16135" max="16135" width="23.125" style="331" customWidth="1"/>
    <col min="16136" max="16136" width="24.25" style="331" customWidth="1"/>
    <col min="16137" max="16137" width="27.125" style="331" customWidth="1"/>
    <col min="16138" max="16138" width="33.5" style="331" customWidth="1"/>
    <col min="16139" max="16139" width="39.5" style="331" customWidth="1"/>
    <col min="16140" max="16140" width="40.25" style="331" customWidth="1"/>
    <col min="16141" max="16141" width="33.625" style="331" customWidth="1"/>
    <col min="16142" max="16142" width="72.625" style="331" customWidth="1"/>
    <col min="16143" max="16143" width="60.75" style="331" customWidth="1"/>
    <col min="16144" max="16144" width="21" style="331" customWidth="1"/>
    <col min="16145" max="16145" width="22.5" style="331" customWidth="1"/>
    <col min="16146" max="16146" width="18.75" style="331" customWidth="1"/>
    <col min="16147" max="16147" width="17.75" style="331" customWidth="1"/>
    <col min="16148" max="16148" width="23" style="331" customWidth="1"/>
    <col min="16149" max="16149" width="10.875" style="331" bestFit="1" customWidth="1"/>
    <col min="16150" max="16384" width="11.25" style="331"/>
  </cols>
  <sheetData>
    <row r="1" spans="1:221" s="315" customFormat="1" ht="98.25" customHeight="1" x14ac:dyDescent="0.25">
      <c r="A1" s="311"/>
      <c r="B1" s="312"/>
      <c r="C1" s="412" t="s">
        <v>531</v>
      </c>
      <c r="D1" s="412"/>
      <c r="E1" s="412"/>
      <c r="F1" s="412"/>
      <c r="G1" s="412"/>
      <c r="H1" s="412"/>
      <c r="I1" s="412"/>
      <c r="J1" s="412"/>
      <c r="K1" s="412"/>
      <c r="L1" s="412"/>
      <c r="M1" s="412"/>
      <c r="N1" s="412"/>
      <c r="O1" s="412"/>
      <c r="P1" s="412"/>
      <c r="Q1" s="412"/>
      <c r="R1" s="412"/>
      <c r="S1" s="412"/>
      <c r="T1" s="313"/>
      <c r="U1" s="314"/>
    </row>
    <row r="2" spans="1:221" s="315" customFormat="1" ht="69.75" customHeight="1" x14ac:dyDescent="0.25">
      <c r="A2" s="311"/>
      <c r="B2" s="416" t="s">
        <v>579</v>
      </c>
      <c r="C2" s="417"/>
      <c r="D2" s="417"/>
      <c r="E2" s="418"/>
      <c r="F2" s="413" t="s">
        <v>6</v>
      </c>
      <c r="G2" s="414"/>
      <c r="H2" s="415" t="s">
        <v>426</v>
      </c>
      <c r="I2" s="415"/>
      <c r="J2" s="316" t="s">
        <v>580</v>
      </c>
      <c r="K2" s="415" t="s">
        <v>581</v>
      </c>
      <c r="L2" s="415"/>
      <c r="M2" s="415" t="s">
        <v>637</v>
      </c>
      <c r="N2" s="415"/>
      <c r="O2" s="415"/>
      <c r="P2" s="415"/>
      <c r="Q2" s="415"/>
      <c r="R2" s="415"/>
      <c r="S2" s="415"/>
      <c r="T2" s="415"/>
      <c r="U2" s="415"/>
    </row>
    <row r="3" spans="1:221" s="320" customFormat="1" ht="75" customHeight="1" x14ac:dyDescent="0.25">
      <c r="A3" s="317"/>
      <c r="B3" s="345" t="s">
        <v>576</v>
      </c>
      <c r="C3" s="346" t="s">
        <v>466</v>
      </c>
      <c r="D3" s="346" t="s">
        <v>468</v>
      </c>
      <c r="E3" s="346" t="s">
        <v>467</v>
      </c>
      <c r="F3" s="318" t="s">
        <v>5</v>
      </c>
      <c r="G3" s="318" t="s">
        <v>10</v>
      </c>
      <c r="H3" s="318" t="s">
        <v>356</v>
      </c>
      <c r="I3" s="318" t="s">
        <v>12</v>
      </c>
      <c r="J3" s="318" t="s">
        <v>13</v>
      </c>
      <c r="K3" s="318" t="s">
        <v>14</v>
      </c>
      <c r="L3" s="318" t="s">
        <v>15</v>
      </c>
      <c r="M3" s="318" t="s">
        <v>16</v>
      </c>
      <c r="N3" s="318" t="s">
        <v>9</v>
      </c>
      <c r="O3" s="318" t="s">
        <v>17</v>
      </c>
      <c r="P3" s="318" t="s">
        <v>337</v>
      </c>
      <c r="Q3" s="318" t="s">
        <v>18</v>
      </c>
      <c r="R3" s="318" t="s">
        <v>19</v>
      </c>
      <c r="S3" s="319" t="s">
        <v>478</v>
      </c>
      <c r="T3" s="319" t="s">
        <v>435</v>
      </c>
      <c r="U3" s="319" t="s">
        <v>638</v>
      </c>
    </row>
    <row r="4" spans="1:221" s="315" customFormat="1" ht="153" customHeight="1" x14ac:dyDescent="0.25">
      <c r="A4" s="321">
        <v>1</v>
      </c>
      <c r="B4" s="361" t="s">
        <v>577</v>
      </c>
      <c r="C4" s="361" t="s">
        <v>501</v>
      </c>
      <c r="D4" s="361" t="s">
        <v>502</v>
      </c>
      <c r="E4" s="365" t="s">
        <v>569</v>
      </c>
      <c r="F4" s="322" t="s">
        <v>457</v>
      </c>
      <c r="G4" s="322" t="s">
        <v>2</v>
      </c>
      <c r="H4" s="322" t="s">
        <v>331</v>
      </c>
      <c r="I4" s="322" t="s">
        <v>361</v>
      </c>
      <c r="J4" s="322" t="s">
        <v>328</v>
      </c>
      <c r="K4" s="322" t="s">
        <v>329</v>
      </c>
      <c r="L4" s="322" t="s">
        <v>574</v>
      </c>
      <c r="M4" s="323" t="s">
        <v>286</v>
      </c>
      <c r="N4" s="324" t="s">
        <v>294</v>
      </c>
      <c r="O4" s="323" t="s">
        <v>597</v>
      </c>
      <c r="P4" s="322" t="s">
        <v>598</v>
      </c>
      <c r="Q4" s="325" t="s">
        <v>345</v>
      </c>
      <c r="R4" s="325" t="s">
        <v>454</v>
      </c>
      <c r="S4" s="326">
        <v>3865441000</v>
      </c>
      <c r="T4" s="326">
        <v>286663097</v>
      </c>
      <c r="U4" s="326">
        <f>+S4-T4</f>
        <v>3578777903</v>
      </c>
    </row>
    <row r="5" spans="1:221" s="315" customFormat="1" ht="173.25" customHeight="1" x14ac:dyDescent="0.25">
      <c r="A5" s="321">
        <v>2</v>
      </c>
      <c r="B5" s="361" t="s">
        <v>577</v>
      </c>
      <c r="C5" s="361" t="s">
        <v>501</v>
      </c>
      <c r="D5" s="361" t="s">
        <v>502</v>
      </c>
      <c r="E5" s="365" t="s">
        <v>570</v>
      </c>
      <c r="F5" s="322" t="s">
        <v>457</v>
      </c>
      <c r="G5" s="322" t="s">
        <v>1</v>
      </c>
      <c r="H5" s="322" t="s">
        <v>331</v>
      </c>
      <c r="I5" s="322" t="s">
        <v>362</v>
      </c>
      <c r="J5" s="327" t="s">
        <v>352</v>
      </c>
      <c r="K5" s="322" t="s">
        <v>329</v>
      </c>
      <c r="L5" s="322" t="s">
        <v>574</v>
      </c>
      <c r="M5" s="328" t="s">
        <v>363</v>
      </c>
      <c r="N5" s="329" t="s">
        <v>332</v>
      </c>
      <c r="O5" s="328" t="s">
        <v>458</v>
      </c>
      <c r="P5" s="328" t="s">
        <v>459</v>
      </c>
      <c r="Q5" s="325" t="s">
        <v>345</v>
      </c>
      <c r="R5" s="325" t="s">
        <v>454</v>
      </c>
      <c r="S5" s="326">
        <v>1493130000.24</v>
      </c>
      <c r="T5" s="326">
        <v>1042998339</v>
      </c>
      <c r="U5" s="326">
        <f t="shared" ref="U5:U7" si="0">+S5-T5</f>
        <v>450131661.24000001</v>
      </c>
    </row>
    <row r="6" spans="1:221" s="315" customFormat="1" ht="282.75" customHeight="1" x14ac:dyDescent="0.25">
      <c r="A6" s="321">
        <v>3</v>
      </c>
      <c r="B6" s="361" t="s">
        <v>577</v>
      </c>
      <c r="C6" s="361" t="s">
        <v>501</v>
      </c>
      <c r="D6" s="361" t="s">
        <v>502</v>
      </c>
      <c r="E6" s="365" t="s">
        <v>570</v>
      </c>
      <c r="F6" s="337" t="s">
        <v>457</v>
      </c>
      <c r="G6" s="337" t="s">
        <v>1</v>
      </c>
      <c r="H6" s="337" t="s">
        <v>331</v>
      </c>
      <c r="I6" s="337" t="s">
        <v>362</v>
      </c>
      <c r="J6" s="374" t="s">
        <v>352</v>
      </c>
      <c r="K6" s="337" t="s">
        <v>329</v>
      </c>
      <c r="L6" s="322" t="s">
        <v>574</v>
      </c>
      <c r="M6" s="371" t="s">
        <v>460</v>
      </c>
      <c r="N6" s="372" t="s">
        <v>461</v>
      </c>
      <c r="O6" s="371" t="s">
        <v>344</v>
      </c>
      <c r="P6" s="371" t="s">
        <v>462</v>
      </c>
      <c r="Q6" s="336" t="s">
        <v>333</v>
      </c>
      <c r="R6" s="336" t="s">
        <v>455</v>
      </c>
      <c r="S6" s="326">
        <v>1800000000.0999999</v>
      </c>
      <c r="T6" s="326">
        <v>1010503714.45</v>
      </c>
      <c r="U6" s="326">
        <f t="shared" si="0"/>
        <v>789496285.64999986</v>
      </c>
    </row>
    <row r="7" spans="1:221" s="315" customFormat="1" ht="356.25" customHeight="1" x14ac:dyDescent="0.25">
      <c r="A7" s="375"/>
      <c r="B7" s="377" t="s">
        <v>578</v>
      </c>
      <c r="C7" s="378" t="s">
        <v>571</v>
      </c>
      <c r="D7" s="378" t="s">
        <v>572</v>
      </c>
      <c r="E7" s="335" t="s">
        <v>573</v>
      </c>
      <c r="F7" s="322" t="s">
        <v>457</v>
      </c>
      <c r="G7" s="322" t="s">
        <v>1</v>
      </c>
      <c r="H7" s="322" t="s">
        <v>524</v>
      </c>
      <c r="I7" s="322" t="s">
        <v>525</v>
      </c>
      <c r="J7" s="369" t="s">
        <v>526</v>
      </c>
      <c r="K7" s="322" t="s">
        <v>527</v>
      </c>
      <c r="L7" s="322" t="s">
        <v>575</v>
      </c>
      <c r="M7" s="328" t="s">
        <v>494</v>
      </c>
      <c r="N7" s="338" t="s">
        <v>495</v>
      </c>
      <c r="O7" s="328" t="s">
        <v>599</v>
      </c>
      <c r="P7" s="328" t="s">
        <v>599</v>
      </c>
      <c r="Q7" s="325" t="s">
        <v>528</v>
      </c>
      <c r="R7" s="325" t="s">
        <v>529</v>
      </c>
      <c r="S7" s="326">
        <v>1116000000</v>
      </c>
      <c r="T7" s="326">
        <v>311700267</v>
      </c>
      <c r="U7" s="326">
        <f t="shared" si="0"/>
        <v>804299733</v>
      </c>
      <c r="V7" s="370"/>
    </row>
    <row r="8" spans="1:221" s="315" customFormat="1" ht="86.25" customHeight="1" x14ac:dyDescent="0.25">
      <c r="A8" s="311"/>
      <c r="B8" s="405" t="s">
        <v>636</v>
      </c>
      <c r="C8" s="405"/>
      <c r="D8" s="405"/>
      <c r="E8" s="405"/>
      <c r="F8" s="405"/>
      <c r="G8" s="405"/>
      <c r="M8" s="380"/>
      <c r="N8" s="380"/>
      <c r="O8" s="380"/>
      <c r="P8" s="380" t="s">
        <v>43</v>
      </c>
      <c r="Q8" s="381"/>
      <c r="R8" s="381"/>
      <c r="S8" s="314"/>
      <c r="T8" s="314"/>
      <c r="U8" s="314"/>
    </row>
    <row r="9" spans="1:221" s="312" customFormat="1" ht="19.5" customHeight="1" x14ac:dyDescent="0.25">
      <c r="A9" s="311"/>
      <c r="B9" s="406" t="s">
        <v>635</v>
      </c>
      <c r="C9" s="406"/>
      <c r="D9" s="406"/>
      <c r="E9" s="406"/>
      <c r="F9" s="315"/>
      <c r="G9" s="315"/>
      <c r="H9" s="315"/>
      <c r="I9" s="315"/>
      <c r="J9" s="315"/>
      <c r="K9" s="315"/>
      <c r="L9" s="315"/>
      <c r="M9" s="380"/>
      <c r="N9" s="380"/>
      <c r="O9" s="380"/>
      <c r="P9" s="380" t="s">
        <v>43</v>
      </c>
      <c r="Q9" s="381"/>
      <c r="R9" s="381"/>
      <c r="S9" s="314"/>
      <c r="T9" s="314"/>
      <c r="U9" s="314"/>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O9" s="315"/>
      <c r="CP9" s="315"/>
      <c r="CQ9" s="315"/>
      <c r="CR9" s="315"/>
      <c r="CS9" s="315"/>
      <c r="CT9" s="315"/>
      <c r="CU9" s="315"/>
      <c r="CV9" s="315"/>
      <c r="CW9" s="315"/>
      <c r="CX9" s="315"/>
      <c r="CY9" s="315"/>
      <c r="CZ9" s="315"/>
      <c r="DA9" s="315"/>
      <c r="DB9" s="315"/>
      <c r="DC9" s="315"/>
      <c r="DD9" s="315"/>
      <c r="DE9" s="315"/>
      <c r="DF9" s="315"/>
      <c r="DG9" s="315"/>
      <c r="DH9" s="315"/>
      <c r="DI9" s="315"/>
      <c r="DJ9" s="315"/>
      <c r="DK9" s="315"/>
      <c r="DL9" s="315"/>
      <c r="DM9" s="315"/>
      <c r="DN9" s="315"/>
      <c r="DO9" s="315"/>
      <c r="DP9" s="315"/>
      <c r="DQ9" s="315"/>
      <c r="DR9" s="315"/>
      <c r="DS9" s="315"/>
      <c r="DT9" s="315"/>
      <c r="DU9" s="315"/>
      <c r="DV9" s="315"/>
      <c r="DW9" s="315"/>
      <c r="DX9" s="315"/>
      <c r="DY9" s="315"/>
      <c r="DZ9" s="315"/>
      <c r="EA9" s="315"/>
      <c r="EB9" s="315"/>
      <c r="EC9" s="315"/>
      <c r="ED9" s="315"/>
      <c r="EE9" s="315"/>
      <c r="EF9" s="315"/>
      <c r="EG9" s="315"/>
      <c r="EH9" s="315"/>
      <c r="EI9" s="315"/>
      <c r="EJ9" s="315"/>
      <c r="EK9" s="315"/>
      <c r="EL9" s="315"/>
      <c r="EM9" s="315"/>
      <c r="EN9" s="315"/>
      <c r="EO9" s="315"/>
      <c r="EP9" s="315"/>
      <c r="EQ9" s="315"/>
      <c r="ER9" s="315"/>
      <c r="ES9" s="315"/>
      <c r="ET9" s="315"/>
      <c r="EU9" s="315"/>
      <c r="EV9" s="315"/>
      <c r="EW9" s="315"/>
      <c r="EX9" s="315"/>
      <c r="EY9" s="315"/>
      <c r="EZ9" s="315"/>
      <c r="FA9" s="315"/>
      <c r="FB9" s="315"/>
      <c r="FC9" s="315"/>
      <c r="FD9" s="315"/>
      <c r="FE9" s="315"/>
      <c r="FF9" s="315"/>
      <c r="FG9" s="315"/>
      <c r="FH9" s="315"/>
      <c r="FI9" s="315"/>
      <c r="FJ9" s="315"/>
      <c r="FK9" s="315"/>
      <c r="FL9" s="315"/>
      <c r="FM9" s="315"/>
      <c r="FN9" s="315"/>
      <c r="FO9" s="315"/>
      <c r="FP9" s="315"/>
      <c r="FQ9" s="315"/>
      <c r="FR9" s="315"/>
      <c r="FS9" s="315"/>
      <c r="FT9" s="315"/>
      <c r="FU9" s="315"/>
      <c r="FV9" s="315"/>
      <c r="FW9" s="315"/>
      <c r="FX9" s="315"/>
      <c r="FY9" s="315"/>
      <c r="FZ9" s="315"/>
      <c r="GA9" s="315"/>
      <c r="GB9" s="315"/>
      <c r="GC9" s="315"/>
      <c r="GD9" s="315"/>
      <c r="GE9" s="315"/>
      <c r="GF9" s="315"/>
      <c r="GG9" s="315"/>
      <c r="GH9" s="315"/>
      <c r="GI9" s="315"/>
      <c r="GJ9" s="315"/>
      <c r="GK9" s="315"/>
      <c r="GL9" s="315"/>
      <c r="GM9" s="315"/>
      <c r="GN9" s="315"/>
      <c r="GO9" s="315"/>
      <c r="GP9" s="315"/>
      <c r="GQ9" s="315"/>
      <c r="GR9" s="315"/>
      <c r="GS9" s="315"/>
      <c r="GT9" s="315"/>
      <c r="GU9" s="315"/>
      <c r="GV9" s="315"/>
      <c r="GW9" s="315"/>
      <c r="GX9" s="315"/>
      <c r="GY9" s="315"/>
      <c r="GZ9" s="315"/>
      <c r="HA9" s="315"/>
      <c r="HB9" s="315"/>
      <c r="HC9" s="315"/>
      <c r="HD9" s="315"/>
      <c r="HE9" s="315"/>
      <c r="HF9" s="315"/>
      <c r="HG9" s="315"/>
      <c r="HH9" s="315"/>
      <c r="HI9" s="315"/>
      <c r="HJ9" s="315"/>
      <c r="HK9" s="315"/>
      <c r="HL9" s="315"/>
      <c r="HM9" s="315"/>
    </row>
    <row r="10" spans="1:221" s="312" customFormat="1" x14ac:dyDescent="0.25">
      <c r="A10" s="311"/>
      <c r="B10" s="379"/>
      <c r="F10" s="315"/>
      <c r="G10" s="315"/>
      <c r="H10" s="315"/>
      <c r="I10" s="315"/>
      <c r="J10" s="315"/>
      <c r="K10" s="315"/>
      <c r="L10" s="315"/>
      <c r="M10" s="380"/>
      <c r="N10" s="380"/>
      <c r="O10" s="380"/>
      <c r="P10" s="380" t="s">
        <v>43</v>
      </c>
      <c r="Q10" s="381"/>
      <c r="R10" s="381"/>
      <c r="S10" s="314"/>
      <c r="T10" s="314"/>
      <c r="U10" s="314"/>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c r="BS10" s="315"/>
      <c r="BT10" s="315"/>
      <c r="BU10" s="315"/>
      <c r="BV10" s="315"/>
      <c r="BW10" s="315"/>
      <c r="BX10" s="315"/>
      <c r="BY10" s="315"/>
      <c r="BZ10" s="315"/>
      <c r="CA10" s="315"/>
      <c r="CB10" s="315"/>
      <c r="CC10" s="315"/>
      <c r="CD10" s="315"/>
      <c r="CE10" s="315"/>
      <c r="CF10" s="315"/>
      <c r="CG10" s="315"/>
      <c r="CH10" s="315"/>
      <c r="CI10" s="315"/>
      <c r="CJ10" s="315"/>
      <c r="CK10" s="315"/>
      <c r="CL10" s="315"/>
      <c r="CM10" s="315"/>
      <c r="CN10" s="315"/>
      <c r="CO10" s="315"/>
      <c r="CP10" s="315"/>
      <c r="CQ10" s="315"/>
      <c r="CR10" s="315"/>
      <c r="CS10" s="315"/>
      <c r="CT10" s="315"/>
      <c r="CU10" s="315"/>
      <c r="CV10" s="315"/>
      <c r="CW10" s="315"/>
      <c r="CX10" s="315"/>
      <c r="CY10" s="315"/>
      <c r="CZ10" s="315"/>
      <c r="DA10" s="315"/>
      <c r="DB10" s="315"/>
      <c r="DC10" s="315"/>
      <c r="DD10" s="315"/>
      <c r="DE10" s="315"/>
      <c r="DF10" s="315"/>
      <c r="DG10" s="315"/>
      <c r="DH10" s="315"/>
      <c r="DI10" s="315"/>
      <c r="DJ10" s="315"/>
      <c r="DK10" s="315"/>
      <c r="DL10" s="315"/>
      <c r="DM10" s="315"/>
      <c r="DN10" s="315"/>
      <c r="DO10" s="315"/>
      <c r="DP10" s="315"/>
      <c r="DQ10" s="315"/>
      <c r="DR10" s="315"/>
      <c r="DS10" s="315"/>
      <c r="DT10" s="315"/>
      <c r="DU10" s="315"/>
      <c r="DV10" s="315"/>
      <c r="DW10" s="315"/>
      <c r="DX10" s="315"/>
      <c r="DY10" s="315"/>
      <c r="DZ10" s="315"/>
      <c r="EA10" s="315"/>
      <c r="EB10" s="315"/>
      <c r="EC10" s="315"/>
      <c r="ED10" s="315"/>
      <c r="EE10" s="315"/>
      <c r="EF10" s="315"/>
      <c r="EG10" s="315"/>
      <c r="EH10" s="315"/>
      <c r="EI10" s="315"/>
      <c r="EJ10" s="315"/>
      <c r="EK10" s="315"/>
      <c r="EL10" s="315"/>
      <c r="EM10" s="315"/>
      <c r="EN10" s="315"/>
      <c r="EO10" s="315"/>
      <c r="EP10" s="315"/>
      <c r="EQ10" s="315"/>
      <c r="ER10" s="315"/>
      <c r="ES10" s="315"/>
      <c r="ET10" s="315"/>
      <c r="EU10" s="315"/>
      <c r="EV10" s="315"/>
      <c r="EW10" s="315"/>
      <c r="EX10" s="315"/>
      <c r="EY10" s="315"/>
      <c r="EZ10" s="315"/>
      <c r="FA10" s="315"/>
      <c r="FB10" s="315"/>
      <c r="FC10" s="315"/>
      <c r="FD10" s="315"/>
      <c r="FE10" s="315"/>
      <c r="FF10" s="315"/>
      <c r="FG10" s="315"/>
      <c r="FH10" s="315"/>
      <c r="FI10" s="315"/>
      <c r="FJ10" s="315"/>
      <c r="FK10" s="315"/>
      <c r="FL10" s="315"/>
      <c r="FM10" s="315"/>
      <c r="FN10" s="315"/>
      <c r="FO10" s="315"/>
      <c r="FP10" s="315"/>
      <c r="FQ10" s="315"/>
      <c r="FR10" s="315"/>
      <c r="FS10" s="315"/>
      <c r="FT10" s="315"/>
      <c r="FU10" s="315"/>
      <c r="FV10" s="315"/>
      <c r="FW10" s="315"/>
      <c r="FX10" s="315"/>
      <c r="FY10" s="315"/>
      <c r="FZ10" s="315"/>
      <c r="GA10" s="315"/>
      <c r="GB10" s="315"/>
      <c r="GC10" s="315"/>
      <c r="GD10" s="315"/>
      <c r="GE10" s="315"/>
      <c r="GF10" s="315"/>
      <c r="GG10" s="315"/>
      <c r="GH10" s="315"/>
      <c r="GI10" s="315"/>
      <c r="GJ10" s="315"/>
      <c r="GK10" s="315"/>
      <c r="GL10" s="315"/>
      <c r="GM10" s="315"/>
      <c r="GN10" s="315"/>
      <c r="GO10" s="315"/>
      <c r="GP10" s="315"/>
      <c r="GQ10" s="315"/>
      <c r="GR10" s="315"/>
      <c r="GS10" s="315"/>
      <c r="GT10" s="315"/>
      <c r="GU10" s="315"/>
      <c r="GV10" s="315"/>
      <c r="GW10" s="315"/>
      <c r="GX10" s="315"/>
      <c r="GY10" s="315"/>
      <c r="GZ10" s="315"/>
      <c r="HA10" s="315"/>
      <c r="HB10" s="315"/>
      <c r="HC10" s="315"/>
      <c r="HD10" s="315"/>
      <c r="HE10" s="315"/>
      <c r="HF10" s="315"/>
      <c r="HG10" s="315"/>
      <c r="HH10" s="315"/>
      <c r="HI10" s="315"/>
      <c r="HJ10" s="315"/>
      <c r="HK10" s="315"/>
      <c r="HL10" s="315"/>
      <c r="HM10" s="315"/>
    </row>
    <row r="11" spans="1:221" s="312" customFormat="1" x14ac:dyDescent="0.25">
      <c r="A11" s="311"/>
      <c r="B11" s="379"/>
      <c r="F11" s="315"/>
      <c r="G11" s="315"/>
      <c r="H11" s="315"/>
      <c r="I11" s="315"/>
      <c r="J11" s="315"/>
      <c r="K11" s="315"/>
      <c r="L11" s="315"/>
      <c r="M11" s="380"/>
      <c r="N11" s="380"/>
      <c r="O11" s="380"/>
      <c r="P11" s="380" t="s">
        <v>43</v>
      </c>
      <c r="Q11" s="381"/>
      <c r="R11" s="381"/>
      <c r="S11" s="314"/>
      <c r="T11" s="314"/>
      <c r="U11" s="314"/>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c r="BW11" s="315"/>
      <c r="BX11" s="315"/>
      <c r="BY11" s="315"/>
      <c r="BZ11" s="315"/>
      <c r="CA11" s="315"/>
      <c r="CB11" s="315"/>
      <c r="CC11" s="315"/>
      <c r="CD11" s="315"/>
      <c r="CE11" s="315"/>
      <c r="CF11" s="315"/>
      <c r="CG11" s="315"/>
      <c r="CH11" s="315"/>
      <c r="CI11" s="315"/>
      <c r="CJ11" s="315"/>
      <c r="CK11" s="315"/>
      <c r="CL11" s="315"/>
      <c r="CM11" s="315"/>
      <c r="CN11" s="315"/>
      <c r="CO11" s="315"/>
      <c r="CP11" s="315"/>
      <c r="CQ11" s="315"/>
      <c r="CR11" s="315"/>
      <c r="CS11" s="315"/>
      <c r="CT11" s="315"/>
      <c r="CU11" s="315"/>
      <c r="CV11" s="315"/>
      <c r="CW11" s="315"/>
      <c r="CX11" s="315"/>
      <c r="CY11" s="315"/>
      <c r="CZ11" s="315"/>
      <c r="DA11" s="315"/>
      <c r="DB11" s="315"/>
      <c r="DC11" s="315"/>
      <c r="DD11" s="315"/>
      <c r="DE11" s="315"/>
      <c r="DF11" s="315"/>
      <c r="DG11" s="315"/>
      <c r="DH11" s="315"/>
      <c r="DI11" s="315"/>
      <c r="DJ11" s="315"/>
      <c r="DK11" s="315"/>
      <c r="DL11" s="315"/>
      <c r="DM11" s="315"/>
      <c r="DN11" s="315"/>
      <c r="DO11" s="315"/>
      <c r="DP11" s="315"/>
      <c r="DQ11" s="315"/>
      <c r="DR11" s="315"/>
      <c r="DS11" s="315"/>
      <c r="DT11" s="315"/>
      <c r="DU11" s="315"/>
      <c r="DV11" s="315"/>
      <c r="DW11" s="315"/>
      <c r="DX11" s="315"/>
      <c r="DY11" s="315"/>
      <c r="DZ11" s="315"/>
      <c r="EA11" s="315"/>
      <c r="EB11" s="315"/>
      <c r="EC11" s="315"/>
      <c r="ED11" s="315"/>
      <c r="EE11" s="315"/>
      <c r="EF11" s="315"/>
      <c r="EG11" s="315"/>
      <c r="EH11" s="315"/>
      <c r="EI11" s="315"/>
      <c r="EJ11" s="315"/>
      <c r="EK11" s="315"/>
      <c r="EL11" s="315"/>
      <c r="EM11" s="315"/>
      <c r="EN11" s="315"/>
      <c r="EO11" s="315"/>
      <c r="EP11" s="315"/>
      <c r="EQ11" s="315"/>
      <c r="ER11" s="315"/>
      <c r="ES11" s="315"/>
      <c r="ET11" s="315"/>
      <c r="EU11" s="315"/>
      <c r="EV11" s="315"/>
      <c r="EW11" s="315"/>
      <c r="EX11" s="315"/>
      <c r="EY11" s="315"/>
      <c r="EZ11" s="315"/>
      <c r="FA11" s="315"/>
      <c r="FB11" s="315"/>
      <c r="FC11" s="315"/>
      <c r="FD11" s="315"/>
      <c r="FE11" s="315"/>
      <c r="FF11" s="315"/>
      <c r="FG11" s="315"/>
      <c r="FH11" s="315"/>
      <c r="FI11" s="315"/>
      <c r="FJ11" s="315"/>
      <c r="FK11" s="315"/>
      <c r="FL11" s="315"/>
      <c r="FM11" s="315"/>
      <c r="FN11" s="315"/>
      <c r="FO11" s="315"/>
      <c r="FP11" s="315"/>
      <c r="FQ11" s="315"/>
      <c r="FR11" s="315"/>
      <c r="FS11" s="315"/>
      <c r="FT11" s="315"/>
      <c r="FU11" s="315"/>
      <c r="FV11" s="315"/>
      <c r="FW11" s="315"/>
      <c r="FX11" s="315"/>
      <c r="FY11" s="315"/>
      <c r="FZ11" s="315"/>
      <c r="GA11" s="315"/>
      <c r="GB11" s="315"/>
      <c r="GC11" s="315"/>
      <c r="GD11" s="315"/>
      <c r="GE11" s="315"/>
      <c r="GF11" s="315"/>
      <c r="GG11" s="315"/>
      <c r="GH11" s="315"/>
      <c r="GI11" s="315"/>
      <c r="GJ11" s="315"/>
      <c r="GK11" s="315"/>
      <c r="GL11" s="315"/>
      <c r="GM11" s="315"/>
      <c r="GN11" s="315"/>
      <c r="GO11" s="315"/>
      <c r="GP11" s="315"/>
      <c r="GQ11" s="315"/>
      <c r="GR11" s="315"/>
      <c r="GS11" s="315"/>
      <c r="GT11" s="315"/>
      <c r="GU11" s="315"/>
      <c r="GV11" s="315"/>
      <c r="GW11" s="315"/>
      <c r="GX11" s="315"/>
      <c r="GY11" s="315"/>
      <c r="GZ11" s="315"/>
      <c r="HA11" s="315"/>
      <c r="HB11" s="315"/>
      <c r="HC11" s="315"/>
      <c r="HD11" s="315"/>
      <c r="HE11" s="315"/>
      <c r="HF11" s="315"/>
      <c r="HG11" s="315"/>
      <c r="HH11" s="315"/>
      <c r="HI11" s="315"/>
      <c r="HJ11" s="315"/>
      <c r="HK11" s="315"/>
      <c r="HL11" s="315"/>
      <c r="HM11" s="315"/>
    </row>
    <row r="12" spans="1:221" s="312" customFormat="1" x14ac:dyDescent="0.25">
      <c r="A12" s="311"/>
      <c r="B12" s="379"/>
      <c r="F12" s="315"/>
      <c r="G12" s="315"/>
      <c r="H12" s="315"/>
      <c r="I12" s="315"/>
      <c r="J12" s="315"/>
      <c r="K12" s="315"/>
      <c r="L12" s="315"/>
      <c r="M12" s="380"/>
      <c r="N12" s="380"/>
      <c r="O12" s="380"/>
      <c r="P12" s="380" t="s">
        <v>43</v>
      </c>
      <c r="Q12" s="381"/>
      <c r="R12" s="381"/>
      <c r="S12" s="314"/>
      <c r="T12" s="314"/>
      <c r="U12" s="314"/>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c r="BS12" s="315"/>
      <c r="BT12" s="315"/>
      <c r="BU12" s="315"/>
      <c r="BV12" s="315"/>
      <c r="BW12" s="315"/>
      <c r="BX12" s="315"/>
      <c r="BY12" s="315"/>
      <c r="BZ12" s="315"/>
      <c r="CA12" s="315"/>
      <c r="CB12" s="315"/>
      <c r="CC12" s="315"/>
      <c r="CD12" s="315"/>
      <c r="CE12" s="315"/>
      <c r="CF12" s="315"/>
      <c r="CG12" s="315"/>
      <c r="CH12" s="315"/>
      <c r="CI12" s="315"/>
      <c r="CJ12" s="315"/>
      <c r="CK12" s="315"/>
      <c r="CL12" s="315"/>
      <c r="CM12" s="315"/>
      <c r="CN12" s="315"/>
      <c r="CO12" s="315"/>
      <c r="CP12" s="315"/>
      <c r="CQ12" s="315"/>
      <c r="CR12" s="315"/>
      <c r="CS12" s="315"/>
      <c r="CT12" s="315"/>
      <c r="CU12" s="315"/>
      <c r="CV12" s="315"/>
      <c r="CW12" s="315"/>
      <c r="CX12" s="315"/>
      <c r="CY12" s="315"/>
      <c r="CZ12" s="315"/>
      <c r="DA12" s="315"/>
      <c r="DB12" s="315"/>
      <c r="DC12" s="315"/>
      <c r="DD12" s="315"/>
      <c r="DE12" s="315"/>
      <c r="DF12" s="315"/>
      <c r="DG12" s="315"/>
      <c r="DH12" s="315"/>
      <c r="DI12" s="315"/>
      <c r="DJ12" s="315"/>
      <c r="DK12" s="315"/>
      <c r="DL12" s="315"/>
      <c r="DM12" s="315"/>
      <c r="DN12" s="315"/>
      <c r="DO12" s="315"/>
      <c r="DP12" s="315"/>
      <c r="DQ12" s="315"/>
      <c r="DR12" s="315"/>
      <c r="DS12" s="315"/>
      <c r="DT12" s="315"/>
      <c r="DU12" s="315"/>
      <c r="DV12" s="315"/>
      <c r="DW12" s="315"/>
      <c r="DX12" s="315"/>
      <c r="DY12" s="315"/>
      <c r="DZ12" s="315"/>
      <c r="EA12" s="315"/>
      <c r="EB12" s="315"/>
      <c r="EC12" s="315"/>
      <c r="ED12" s="315"/>
      <c r="EE12" s="315"/>
      <c r="EF12" s="315"/>
      <c r="EG12" s="315"/>
      <c r="EH12" s="315"/>
      <c r="EI12" s="315"/>
      <c r="EJ12" s="315"/>
      <c r="EK12" s="315"/>
      <c r="EL12" s="315"/>
      <c r="EM12" s="315"/>
      <c r="EN12" s="315"/>
      <c r="EO12" s="315"/>
      <c r="EP12" s="315"/>
      <c r="EQ12" s="315"/>
      <c r="ER12" s="315"/>
      <c r="ES12" s="315"/>
      <c r="ET12" s="315"/>
      <c r="EU12" s="315"/>
      <c r="EV12" s="315"/>
      <c r="EW12" s="315"/>
      <c r="EX12" s="315"/>
      <c r="EY12" s="315"/>
      <c r="EZ12" s="315"/>
      <c r="FA12" s="315"/>
      <c r="FB12" s="315"/>
      <c r="FC12" s="315"/>
      <c r="FD12" s="315"/>
      <c r="FE12" s="315"/>
      <c r="FF12" s="315"/>
      <c r="FG12" s="315"/>
      <c r="FH12" s="315"/>
      <c r="FI12" s="315"/>
      <c r="FJ12" s="315"/>
      <c r="FK12" s="315"/>
      <c r="FL12" s="315"/>
      <c r="FM12" s="315"/>
      <c r="FN12" s="315"/>
      <c r="FO12" s="315"/>
      <c r="FP12" s="315"/>
      <c r="FQ12" s="315"/>
      <c r="FR12" s="315"/>
      <c r="FS12" s="315"/>
      <c r="FT12" s="315"/>
      <c r="FU12" s="315"/>
      <c r="FV12" s="315"/>
      <c r="FW12" s="315"/>
      <c r="FX12" s="315"/>
      <c r="FY12" s="315"/>
      <c r="FZ12" s="315"/>
      <c r="GA12" s="315"/>
      <c r="GB12" s="315"/>
      <c r="GC12" s="315"/>
      <c r="GD12" s="315"/>
      <c r="GE12" s="315"/>
      <c r="GF12" s="315"/>
      <c r="GG12" s="315"/>
      <c r="GH12" s="315"/>
      <c r="GI12" s="315"/>
      <c r="GJ12" s="315"/>
      <c r="GK12" s="315"/>
      <c r="GL12" s="315"/>
      <c r="GM12" s="315"/>
      <c r="GN12" s="315"/>
      <c r="GO12" s="315"/>
      <c r="GP12" s="315"/>
      <c r="GQ12" s="315"/>
      <c r="GR12" s="315"/>
      <c r="GS12" s="315"/>
      <c r="GT12" s="315"/>
      <c r="GU12" s="315"/>
      <c r="GV12" s="315"/>
      <c r="GW12" s="315"/>
      <c r="GX12" s="315"/>
      <c r="GY12" s="315"/>
      <c r="GZ12" s="315"/>
      <c r="HA12" s="315"/>
      <c r="HB12" s="315"/>
      <c r="HC12" s="315"/>
      <c r="HD12" s="315"/>
      <c r="HE12" s="315"/>
      <c r="HF12" s="315"/>
      <c r="HG12" s="315"/>
      <c r="HH12" s="315"/>
      <c r="HI12" s="315"/>
      <c r="HJ12" s="315"/>
      <c r="HK12" s="315"/>
      <c r="HL12" s="315"/>
      <c r="HM12" s="315"/>
    </row>
    <row r="13" spans="1:221" s="312" customFormat="1" x14ac:dyDescent="0.25">
      <c r="A13" s="311"/>
      <c r="B13" s="379"/>
      <c r="F13" s="315"/>
      <c r="G13" s="315"/>
      <c r="H13" s="315"/>
      <c r="I13" s="315"/>
      <c r="J13" s="315"/>
      <c r="K13" s="315"/>
      <c r="L13" s="315"/>
      <c r="M13" s="380"/>
      <c r="N13" s="380"/>
      <c r="O13" s="380"/>
      <c r="P13" s="380" t="s">
        <v>43</v>
      </c>
      <c r="Q13" s="381"/>
      <c r="R13" s="381"/>
      <c r="S13" s="314"/>
      <c r="T13" s="314"/>
      <c r="U13" s="314"/>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5"/>
      <c r="CO13" s="315"/>
      <c r="CP13" s="315"/>
      <c r="CQ13" s="315"/>
      <c r="CR13" s="315"/>
      <c r="CS13" s="315"/>
      <c r="CT13" s="315"/>
      <c r="CU13" s="315"/>
      <c r="CV13" s="315"/>
      <c r="CW13" s="315"/>
      <c r="CX13" s="315"/>
      <c r="CY13" s="315"/>
      <c r="CZ13" s="315"/>
      <c r="DA13" s="315"/>
      <c r="DB13" s="315"/>
      <c r="DC13" s="315"/>
      <c r="DD13" s="315"/>
      <c r="DE13" s="315"/>
      <c r="DF13" s="315"/>
      <c r="DG13" s="315"/>
      <c r="DH13" s="315"/>
      <c r="DI13" s="315"/>
      <c r="DJ13" s="315"/>
      <c r="DK13" s="315"/>
      <c r="DL13" s="315"/>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315"/>
      <c r="EP13" s="315"/>
      <c r="EQ13" s="315"/>
      <c r="ER13" s="315"/>
      <c r="ES13" s="315"/>
      <c r="ET13" s="315"/>
      <c r="EU13" s="315"/>
      <c r="EV13" s="315"/>
      <c r="EW13" s="315"/>
      <c r="EX13" s="315"/>
      <c r="EY13" s="315"/>
      <c r="EZ13" s="315"/>
      <c r="FA13" s="315"/>
      <c r="FB13" s="315"/>
      <c r="FC13" s="315"/>
      <c r="FD13" s="315"/>
      <c r="FE13" s="315"/>
      <c r="FF13" s="315"/>
      <c r="FG13" s="315"/>
      <c r="FH13" s="315"/>
      <c r="FI13" s="315"/>
      <c r="FJ13" s="315"/>
      <c r="FK13" s="315"/>
      <c r="FL13" s="315"/>
      <c r="FM13" s="315"/>
      <c r="FN13" s="315"/>
      <c r="FO13" s="315"/>
      <c r="FP13" s="315"/>
      <c r="FQ13" s="315"/>
      <c r="FR13" s="315"/>
      <c r="FS13" s="315"/>
      <c r="FT13" s="315"/>
      <c r="FU13" s="315"/>
      <c r="FV13" s="315"/>
      <c r="FW13" s="315"/>
      <c r="FX13" s="315"/>
      <c r="FY13" s="315"/>
      <c r="FZ13" s="315"/>
      <c r="GA13" s="315"/>
      <c r="GB13" s="315"/>
      <c r="GC13" s="315"/>
      <c r="GD13" s="315"/>
      <c r="GE13" s="315"/>
      <c r="GF13" s="315"/>
      <c r="GG13" s="315"/>
      <c r="GH13" s="315"/>
      <c r="GI13" s="315"/>
      <c r="GJ13" s="315"/>
      <c r="GK13" s="315"/>
      <c r="GL13" s="315"/>
      <c r="GM13" s="315"/>
      <c r="GN13" s="315"/>
      <c r="GO13" s="315"/>
      <c r="GP13" s="315"/>
      <c r="GQ13" s="315"/>
      <c r="GR13" s="315"/>
      <c r="GS13" s="315"/>
      <c r="GT13" s="315"/>
      <c r="GU13" s="315"/>
      <c r="GV13" s="315"/>
      <c r="GW13" s="315"/>
      <c r="GX13" s="315"/>
      <c r="GY13" s="315"/>
      <c r="GZ13" s="315"/>
      <c r="HA13" s="315"/>
      <c r="HB13" s="315"/>
      <c r="HC13" s="315"/>
      <c r="HD13" s="315"/>
      <c r="HE13" s="315"/>
      <c r="HF13" s="315"/>
      <c r="HG13" s="315"/>
      <c r="HH13" s="315"/>
      <c r="HI13" s="315"/>
      <c r="HJ13" s="315"/>
      <c r="HK13" s="315"/>
      <c r="HL13" s="315"/>
      <c r="HM13" s="315"/>
    </row>
    <row r="14" spans="1:221" s="312" customFormat="1" x14ac:dyDescent="0.25">
      <c r="A14" s="311"/>
      <c r="B14" s="379"/>
      <c r="F14" s="315"/>
      <c r="G14" s="315"/>
      <c r="H14" s="315"/>
      <c r="I14" s="315"/>
      <c r="J14" s="315"/>
      <c r="K14" s="315"/>
      <c r="L14" s="315"/>
      <c r="M14" s="380"/>
      <c r="N14" s="380"/>
      <c r="O14" s="380"/>
      <c r="P14" s="380" t="s">
        <v>43</v>
      </c>
      <c r="Q14" s="381"/>
      <c r="R14" s="381"/>
      <c r="S14" s="314"/>
      <c r="T14" s="314"/>
      <c r="U14" s="314"/>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c r="BS14" s="315"/>
      <c r="BT14" s="315"/>
      <c r="BU14" s="315"/>
      <c r="BV14" s="315"/>
      <c r="BW14" s="315"/>
      <c r="BX14" s="315"/>
      <c r="BY14" s="315"/>
      <c r="BZ14" s="315"/>
      <c r="CA14" s="315"/>
      <c r="CB14" s="315"/>
      <c r="CC14" s="315"/>
      <c r="CD14" s="315"/>
      <c r="CE14" s="315"/>
      <c r="CF14" s="315"/>
      <c r="CG14" s="315"/>
      <c r="CH14" s="315"/>
      <c r="CI14" s="315"/>
      <c r="CJ14" s="315"/>
      <c r="CK14" s="315"/>
      <c r="CL14" s="315"/>
      <c r="CM14" s="315"/>
      <c r="CN14" s="315"/>
      <c r="CO14" s="315"/>
      <c r="CP14" s="315"/>
      <c r="CQ14" s="315"/>
      <c r="CR14" s="315"/>
      <c r="CS14" s="315"/>
      <c r="CT14" s="315"/>
      <c r="CU14" s="315"/>
      <c r="CV14" s="315"/>
      <c r="CW14" s="315"/>
      <c r="CX14" s="315"/>
      <c r="CY14" s="315"/>
      <c r="CZ14" s="315"/>
      <c r="DA14" s="315"/>
      <c r="DB14" s="315"/>
      <c r="DC14" s="315"/>
      <c r="DD14" s="315"/>
      <c r="DE14" s="315"/>
      <c r="DF14" s="315"/>
      <c r="DG14" s="315"/>
      <c r="DH14" s="315"/>
      <c r="DI14" s="315"/>
      <c r="DJ14" s="315"/>
      <c r="DK14" s="315"/>
      <c r="DL14" s="315"/>
      <c r="DM14" s="315"/>
      <c r="DN14" s="315"/>
      <c r="DO14" s="315"/>
      <c r="DP14" s="315"/>
      <c r="DQ14" s="315"/>
      <c r="DR14" s="315"/>
      <c r="DS14" s="315"/>
      <c r="DT14" s="315"/>
      <c r="DU14" s="315"/>
      <c r="DV14" s="315"/>
      <c r="DW14" s="315"/>
      <c r="DX14" s="315"/>
      <c r="DY14" s="315"/>
      <c r="DZ14" s="315"/>
      <c r="EA14" s="315"/>
      <c r="EB14" s="315"/>
      <c r="EC14" s="315"/>
      <c r="ED14" s="315"/>
      <c r="EE14" s="315"/>
      <c r="EF14" s="315"/>
      <c r="EG14" s="315"/>
      <c r="EH14" s="315"/>
      <c r="EI14" s="315"/>
      <c r="EJ14" s="315"/>
      <c r="EK14" s="315"/>
      <c r="EL14" s="315"/>
      <c r="EM14" s="315"/>
      <c r="EN14" s="315"/>
      <c r="EO14" s="315"/>
      <c r="EP14" s="315"/>
      <c r="EQ14" s="315"/>
      <c r="ER14" s="315"/>
      <c r="ES14" s="315"/>
      <c r="ET14" s="315"/>
      <c r="EU14" s="315"/>
      <c r="EV14" s="315"/>
      <c r="EW14" s="315"/>
      <c r="EX14" s="315"/>
      <c r="EY14" s="315"/>
      <c r="EZ14" s="315"/>
      <c r="FA14" s="315"/>
      <c r="FB14" s="315"/>
      <c r="FC14" s="315"/>
      <c r="FD14" s="315"/>
      <c r="FE14" s="315"/>
      <c r="FF14" s="315"/>
      <c r="FG14" s="315"/>
      <c r="FH14" s="315"/>
      <c r="FI14" s="315"/>
      <c r="FJ14" s="315"/>
      <c r="FK14" s="315"/>
      <c r="FL14" s="315"/>
      <c r="FM14" s="315"/>
      <c r="FN14" s="315"/>
      <c r="FO14" s="315"/>
      <c r="FP14" s="315"/>
      <c r="FQ14" s="315"/>
      <c r="FR14" s="315"/>
      <c r="FS14" s="315"/>
      <c r="FT14" s="315"/>
      <c r="FU14" s="315"/>
      <c r="FV14" s="315"/>
      <c r="FW14" s="315"/>
      <c r="FX14" s="315"/>
      <c r="FY14" s="315"/>
      <c r="FZ14" s="315"/>
      <c r="GA14" s="315"/>
      <c r="GB14" s="315"/>
      <c r="GC14" s="315"/>
      <c r="GD14" s="315"/>
      <c r="GE14" s="315"/>
      <c r="GF14" s="315"/>
      <c r="GG14" s="315"/>
      <c r="GH14" s="315"/>
      <c r="GI14" s="315"/>
      <c r="GJ14" s="315"/>
      <c r="GK14" s="315"/>
      <c r="GL14" s="315"/>
      <c r="GM14" s="315"/>
      <c r="GN14" s="315"/>
      <c r="GO14" s="315"/>
      <c r="GP14" s="315"/>
      <c r="GQ14" s="315"/>
      <c r="GR14" s="315"/>
      <c r="GS14" s="315"/>
      <c r="GT14" s="315"/>
      <c r="GU14" s="315"/>
      <c r="GV14" s="315"/>
      <c r="GW14" s="315"/>
      <c r="GX14" s="315"/>
      <c r="GY14" s="315"/>
      <c r="GZ14" s="315"/>
      <c r="HA14" s="315"/>
      <c r="HB14" s="315"/>
      <c r="HC14" s="315"/>
      <c r="HD14" s="315"/>
      <c r="HE14" s="315"/>
      <c r="HF14" s="315"/>
      <c r="HG14" s="315"/>
      <c r="HH14" s="315"/>
      <c r="HI14" s="315"/>
      <c r="HJ14" s="315"/>
      <c r="HK14" s="315"/>
      <c r="HL14" s="315"/>
      <c r="HM14" s="315"/>
    </row>
    <row r="15" spans="1:221" s="312" customFormat="1" x14ac:dyDescent="0.25">
      <c r="A15" s="311"/>
      <c r="B15" s="379"/>
      <c r="F15" s="315"/>
      <c r="G15" s="315"/>
      <c r="H15" s="315"/>
      <c r="I15" s="315"/>
      <c r="J15" s="315"/>
      <c r="K15" s="315"/>
      <c r="L15" s="315"/>
      <c r="M15" s="380"/>
      <c r="N15" s="380"/>
      <c r="O15" s="380"/>
      <c r="P15" s="380" t="s">
        <v>43</v>
      </c>
      <c r="Q15" s="381"/>
      <c r="R15" s="381"/>
      <c r="S15" s="314"/>
      <c r="T15" s="314"/>
      <c r="U15" s="314"/>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c r="BQ15" s="315"/>
      <c r="BR15" s="315"/>
      <c r="BS15" s="315"/>
      <c r="BT15" s="315"/>
      <c r="BU15" s="315"/>
      <c r="BV15" s="315"/>
      <c r="BW15" s="315"/>
      <c r="BX15" s="315"/>
      <c r="BY15" s="315"/>
      <c r="BZ15" s="315"/>
      <c r="CA15" s="315"/>
      <c r="CB15" s="315"/>
      <c r="CC15" s="315"/>
      <c r="CD15" s="315"/>
      <c r="CE15" s="315"/>
      <c r="CF15" s="315"/>
      <c r="CG15" s="315"/>
      <c r="CH15" s="315"/>
      <c r="CI15" s="315"/>
      <c r="CJ15" s="315"/>
      <c r="CK15" s="315"/>
      <c r="CL15" s="315"/>
      <c r="CM15" s="315"/>
      <c r="CN15" s="315"/>
      <c r="CO15" s="315"/>
      <c r="CP15" s="315"/>
      <c r="CQ15" s="315"/>
      <c r="CR15" s="315"/>
      <c r="CS15" s="315"/>
      <c r="CT15" s="315"/>
      <c r="CU15" s="315"/>
      <c r="CV15" s="315"/>
      <c r="CW15" s="315"/>
      <c r="CX15" s="315"/>
      <c r="CY15" s="315"/>
      <c r="CZ15" s="315"/>
      <c r="DA15" s="315"/>
      <c r="DB15" s="315"/>
      <c r="DC15" s="315"/>
      <c r="DD15" s="315"/>
      <c r="DE15" s="315"/>
      <c r="DF15" s="315"/>
      <c r="DG15" s="315"/>
      <c r="DH15" s="315"/>
      <c r="DI15" s="315"/>
      <c r="DJ15" s="315"/>
      <c r="DK15" s="315"/>
      <c r="DL15" s="315"/>
      <c r="DM15" s="315"/>
      <c r="DN15" s="315"/>
      <c r="DO15" s="315"/>
      <c r="DP15" s="315"/>
      <c r="DQ15" s="315"/>
      <c r="DR15" s="315"/>
      <c r="DS15" s="315"/>
      <c r="DT15" s="315"/>
      <c r="DU15" s="315"/>
      <c r="DV15" s="315"/>
      <c r="DW15" s="315"/>
      <c r="DX15" s="315"/>
      <c r="DY15" s="315"/>
      <c r="DZ15" s="315"/>
      <c r="EA15" s="315"/>
      <c r="EB15" s="315"/>
      <c r="EC15" s="315"/>
      <c r="ED15" s="315"/>
      <c r="EE15" s="315"/>
      <c r="EF15" s="315"/>
      <c r="EG15" s="315"/>
      <c r="EH15" s="315"/>
      <c r="EI15" s="315"/>
      <c r="EJ15" s="315"/>
      <c r="EK15" s="315"/>
      <c r="EL15" s="315"/>
      <c r="EM15" s="315"/>
      <c r="EN15" s="315"/>
      <c r="EO15" s="315"/>
      <c r="EP15" s="315"/>
      <c r="EQ15" s="315"/>
      <c r="ER15" s="315"/>
      <c r="ES15" s="315"/>
      <c r="ET15" s="315"/>
      <c r="EU15" s="315"/>
      <c r="EV15" s="315"/>
      <c r="EW15" s="315"/>
      <c r="EX15" s="315"/>
      <c r="EY15" s="315"/>
      <c r="EZ15" s="315"/>
      <c r="FA15" s="315"/>
      <c r="FB15" s="315"/>
      <c r="FC15" s="315"/>
      <c r="FD15" s="315"/>
      <c r="FE15" s="315"/>
      <c r="FF15" s="315"/>
      <c r="FG15" s="315"/>
      <c r="FH15" s="315"/>
      <c r="FI15" s="315"/>
      <c r="FJ15" s="315"/>
      <c r="FK15" s="315"/>
      <c r="FL15" s="315"/>
      <c r="FM15" s="315"/>
      <c r="FN15" s="315"/>
      <c r="FO15" s="315"/>
      <c r="FP15" s="315"/>
      <c r="FQ15" s="315"/>
      <c r="FR15" s="315"/>
      <c r="FS15" s="315"/>
      <c r="FT15" s="315"/>
      <c r="FU15" s="315"/>
      <c r="FV15" s="315"/>
      <c r="FW15" s="315"/>
      <c r="FX15" s="315"/>
      <c r="FY15" s="315"/>
      <c r="FZ15" s="315"/>
      <c r="GA15" s="315"/>
      <c r="GB15" s="315"/>
      <c r="GC15" s="315"/>
      <c r="GD15" s="315"/>
      <c r="GE15" s="315"/>
      <c r="GF15" s="315"/>
      <c r="GG15" s="315"/>
      <c r="GH15" s="315"/>
      <c r="GI15" s="315"/>
      <c r="GJ15" s="315"/>
      <c r="GK15" s="315"/>
      <c r="GL15" s="315"/>
      <c r="GM15" s="315"/>
      <c r="GN15" s="315"/>
      <c r="GO15" s="315"/>
      <c r="GP15" s="315"/>
      <c r="GQ15" s="315"/>
      <c r="GR15" s="315"/>
      <c r="GS15" s="315"/>
      <c r="GT15" s="315"/>
      <c r="GU15" s="315"/>
      <c r="GV15" s="315"/>
      <c r="GW15" s="315"/>
      <c r="GX15" s="315"/>
      <c r="GY15" s="315"/>
      <c r="GZ15" s="315"/>
      <c r="HA15" s="315"/>
      <c r="HB15" s="315"/>
      <c r="HC15" s="315"/>
      <c r="HD15" s="315"/>
      <c r="HE15" s="315"/>
      <c r="HF15" s="315"/>
      <c r="HG15" s="315"/>
      <c r="HH15" s="315"/>
      <c r="HI15" s="315"/>
      <c r="HJ15" s="315"/>
      <c r="HK15" s="315"/>
      <c r="HL15" s="315"/>
      <c r="HM15" s="315"/>
    </row>
    <row r="16" spans="1:221" s="312" customFormat="1" x14ac:dyDescent="0.25">
      <c r="A16" s="311"/>
      <c r="B16" s="379"/>
      <c r="F16" s="315"/>
      <c r="G16" s="315"/>
      <c r="H16" s="315"/>
      <c r="I16" s="315"/>
      <c r="J16" s="315"/>
      <c r="K16" s="315"/>
      <c r="L16" s="315"/>
      <c r="M16" s="380"/>
      <c r="N16" s="380"/>
      <c r="O16" s="380"/>
      <c r="P16" s="380" t="s">
        <v>43</v>
      </c>
      <c r="Q16" s="381"/>
      <c r="R16" s="381"/>
      <c r="S16" s="314"/>
      <c r="T16" s="314"/>
      <c r="U16" s="314"/>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15"/>
      <c r="AZ16" s="315"/>
      <c r="BA16" s="315"/>
      <c r="BB16" s="315"/>
      <c r="BC16" s="315"/>
      <c r="BD16" s="315"/>
      <c r="BE16" s="315"/>
      <c r="BF16" s="315"/>
      <c r="BG16" s="315"/>
      <c r="BH16" s="315"/>
      <c r="BI16" s="315"/>
      <c r="BJ16" s="315"/>
      <c r="BK16" s="315"/>
      <c r="BL16" s="315"/>
      <c r="BM16" s="315"/>
      <c r="BN16" s="315"/>
      <c r="BO16" s="315"/>
      <c r="BP16" s="315"/>
      <c r="BQ16" s="315"/>
      <c r="BR16" s="315"/>
      <c r="BS16" s="315"/>
      <c r="BT16" s="315"/>
      <c r="BU16" s="315"/>
      <c r="BV16" s="315"/>
      <c r="BW16" s="315"/>
      <c r="BX16" s="315"/>
      <c r="BY16" s="315"/>
      <c r="BZ16" s="315"/>
      <c r="CA16" s="315"/>
      <c r="CB16" s="315"/>
      <c r="CC16" s="315"/>
      <c r="CD16" s="315"/>
      <c r="CE16" s="315"/>
      <c r="CF16" s="315"/>
      <c r="CG16" s="315"/>
      <c r="CH16" s="315"/>
      <c r="CI16" s="315"/>
      <c r="CJ16" s="315"/>
      <c r="CK16" s="315"/>
      <c r="CL16" s="315"/>
      <c r="CM16" s="315"/>
      <c r="CN16" s="315"/>
      <c r="CO16" s="315"/>
      <c r="CP16" s="315"/>
      <c r="CQ16" s="315"/>
      <c r="CR16" s="315"/>
      <c r="CS16" s="315"/>
      <c r="CT16" s="315"/>
      <c r="CU16" s="315"/>
      <c r="CV16" s="315"/>
      <c r="CW16" s="315"/>
      <c r="CX16" s="315"/>
      <c r="CY16" s="315"/>
      <c r="CZ16" s="315"/>
      <c r="DA16" s="315"/>
      <c r="DB16" s="315"/>
      <c r="DC16" s="315"/>
      <c r="DD16" s="315"/>
      <c r="DE16" s="315"/>
      <c r="DF16" s="315"/>
      <c r="DG16" s="315"/>
      <c r="DH16" s="315"/>
      <c r="DI16" s="315"/>
      <c r="DJ16" s="315"/>
      <c r="DK16" s="315"/>
      <c r="DL16" s="315"/>
      <c r="DM16" s="315"/>
      <c r="DN16" s="315"/>
      <c r="DO16" s="315"/>
      <c r="DP16" s="315"/>
      <c r="DQ16" s="315"/>
      <c r="DR16" s="315"/>
      <c r="DS16" s="315"/>
      <c r="DT16" s="315"/>
      <c r="DU16" s="315"/>
      <c r="DV16" s="315"/>
      <c r="DW16" s="315"/>
      <c r="DX16" s="315"/>
      <c r="DY16" s="315"/>
      <c r="DZ16" s="315"/>
      <c r="EA16" s="315"/>
      <c r="EB16" s="315"/>
      <c r="EC16" s="315"/>
      <c r="ED16" s="315"/>
      <c r="EE16" s="315"/>
      <c r="EF16" s="315"/>
      <c r="EG16" s="315"/>
      <c r="EH16" s="315"/>
      <c r="EI16" s="315"/>
      <c r="EJ16" s="315"/>
      <c r="EK16" s="315"/>
      <c r="EL16" s="315"/>
      <c r="EM16" s="315"/>
      <c r="EN16" s="315"/>
      <c r="EO16" s="315"/>
      <c r="EP16" s="315"/>
      <c r="EQ16" s="315"/>
      <c r="ER16" s="315"/>
      <c r="ES16" s="315"/>
      <c r="ET16" s="315"/>
      <c r="EU16" s="315"/>
      <c r="EV16" s="315"/>
      <c r="EW16" s="315"/>
      <c r="EX16" s="315"/>
      <c r="EY16" s="315"/>
      <c r="EZ16" s="315"/>
      <c r="FA16" s="315"/>
      <c r="FB16" s="315"/>
      <c r="FC16" s="315"/>
      <c r="FD16" s="315"/>
      <c r="FE16" s="315"/>
      <c r="FF16" s="315"/>
      <c r="FG16" s="315"/>
      <c r="FH16" s="315"/>
      <c r="FI16" s="315"/>
      <c r="FJ16" s="315"/>
      <c r="FK16" s="315"/>
      <c r="FL16" s="315"/>
      <c r="FM16" s="315"/>
      <c r="FN16" s="315"/>
      <c r="FO16" s="315"/>
      <c r="FP16" s="315"/>
      <c r="FQ16" s="315"/>
      <c r="FR16" s="315"/>
      <c r="FS16" s="315"/>
      <c r="FT16" s="315"/>
      <c r="FU16" s="315"/>
      <c r="FV16" s="315"/>
      <c r="FW16" s="315"/>
      <c r="FX16" s="315"/>
      <c r="FY16" s="315"/>
      <c r="FZ16" s="315"/>
      <c r="GA16" s="315"/>
      <c r="GB16" s="315"/>
      <c r="GC16" s="315"/>
      <c r="GD16" s="315"/>
      <c r="GE16" s="315"/>
      <c r="GF16" s="315"/>
      <c r="GG16" s="315"/>
      <c r="GH16" s="315"/>
      <c r="GI16" s="315"/>
      <c r="GJ16" s="315"/>
      <c r="GK16" s="315"/>
      <c r="GL16" s="315"/>
      <c r="GM16" s="315"/>
      <c r="GN16" s="315"/>
      <c r="GO16" s="315"/>
      <c r="GP16" s="315"/>
      <c r="GQ16" s="315"/>
      <c r="GR16" s="315"/>
      <c r="GS16" s="315"/>
      <c r="GT16" s="315"/>
      <c r="GU16" s="315"/>
      <c r="GV16" s="315"/>
      <c r="GW16" s="315"/>
      <c r="GX16" s="315"/>
      <c r="GY16" s="315"/>
      <c r="GZ16" s="315"/>
      <c r="HA16" s="315"/>
      <c r="HB16" s="315"/>
      <c r="HC16" s="315"/>
      <c r="HD16" s="315"/>
      <c r="HE16" s="315"/>
      <c r="HF16" s="315"/>
      <c r="HG16" s="315"/>
      <c r="HH16" s="315"/>
      <c r="HI16" s="315"/>
      <c r="HJ16" s="315"/>
      <c r="HK16" s="315"/>
      <c r="HL16" s="315"/>
      <c r="HM16" s="315"/>
    </row>
    <row r="17" spans="1:221" s="312" customFormat="1" x14ac:dyDescent="0.25">
      <c r="A17" s="311"/>
      <c r="B17" s="379"/>
      <c r="F17" s="315"/>
      <c r="G17" s="315"/>
      <c r="H17" s="315"/>
      <c r="I17" s="315"/>
      <c r="J17" s="315"/>
      <c r="K17" s="315"/>
      <c r="L17" s="315"/>
      <c r="M17" s="380"/>
      <c r="N17" s="380"/>
      <c r="O17" s="380"/>
      <c r="P17" s="380" t="s">
        <v>43</v>
      </c>
      <c r="Q17" s="381"/>
      <c r="R17" s="381"/>
      <c r="S17" s="314"/>
      <c r="T17" s="314"/>
      <c r="U17" s="314"/>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c r="BS17" s="315"/>
      <c r="BT17" s="315"/>
      <c r="BU17" s="315"/>
      <c r="BV17" s="315"/>
      <c r="BW17" s="315"/>
      <c r="BX17" s="315"/>
      <c r="BY17" s="315"/>
      <c r="BZ17" s="315"/>
      <c r="CA17" s="315"/>
      <c r="CB17" s="315"/>
      <c r="CC17" s="315"/>
      <c r="CD17" s="315"/>
      <c r="CE17" s="315"/>
      <c r="CF17" s="315"/>
      <c r="CG17" s="315"/>
      <c r="CH17" s="315"/>
      <c r="CI17" s="315"/>
      <c r="CJ17" s="315"/>
      <c r="CK17" s="315"/>
      <c r="CL17" s="315"/>
      <c r="CM17" s="315"/>
      <c r="CN17" s="315"/>
      <c r="CO17" s="315"/>
      <c r="CP17" s="315"/>
      <c r="CQ17" s="315"/>
      <c r="CR17" s="315"/>
      <c r="CS17" s="315"/>
      <c r="CT17" s="315"/>
      <c r="CU17" s="315"/>
      <c r="CV17" s="315"/>
      <c r="CW17" s="315"/>
      <c r="CX17" s="315"/>
      <c r="CY17" s="315"/>
      <c r="CZ17" s="315"/>
      <c r="DA17" s="315"/>
      <c r="DB17" s="315"/>
      <c r="DC17" s="315"/>
      <c r="DD17" s="315"/>
      <c r="DE17" s="315"/>
      <c r="DF17" s="315"/>
      <c r="DG17" s="315"/>
      <c r="DH17" s="315"/>
      <c r="DI17" s="315"/>
      <c r="DJ17" s="315"/>
      <c r="DK17" s="315"/>
      <c r="DL17" s="315"/>
      <c r="DM17" s="315"/>
      <c r="DN17" s="315"/>
      <c r="DO17" s="315"/>
      <c r="DP17" s="315"/>
      <c r="DQ17" s="315"/>
      <c r="DR17" s="315"/>
      <c r="DS17" s="315"/>
      <c r="DT17" s="315"/>
      <c r="DU17" s="315"/>
      <c r="DV17" s="315"/>
      <c r="DW17" s="315"/>
      <c r="DX17" s="315"/>
      <c r="DY17" s="315"/>
      <c r="DZ17" s="315"/>
      <c r="EA17" s="315"/>
      <c r="EB17" s="315"/>
      <c r="EC17" s="315"/>
      <c r="ED17" s="315"/>
      <c r="EE17" s="315"/>
      <c r="EF17" s="315"/>
      <c r="EG17" s="315"/>
      <c r="EH17" s="315"/>
      <c r="EI17" s="315"/>
      <c r="EJ17" s="315"/>
      <c r="EK17" s="315"/>
      <c r="EL17" s="315"/>
      <c r="EM17" s="315"/>
      <c r="EN17" s="315"/>
      <c r="EO17" s="315"/>
      <c r="EP17" s="315"/>
      <c r="EQ17" s="315"/>
      <c r="ER17" s="315"/>
      <c r="ES17" s="315"/>
      <c r="ET17" s="315"/>
      <c r="EU17" s="315"/>
      <c r="EV17" s="315"/>
      <c r="EW17" s="315"/>
      <c r="EX17" s="315"/>
      <c r="EY17" s="315"/>
      <c r="EZ17" s="315"/>
      <c r="FA17" s="315"/>
      <c r="FB17" s="315"/>
      <c r="FC17" s="315"/>
      <c r="FD17" s="315"/>
      <c r="FE17" s="315"/>
      <c r="FF17" s="315"/>
      <c r="FG17" s="315"/>
      <c r="FH17" s="315"/>
      <c r="FI17" s="315"/>
      <c r="FJ17" s="315"/>
      <c r="FK17" s="315"/>
      <c r="FL17" s="315"/>
      <c r="FM17" s="315"/>
      <c r="FN17" s="315"/>
      <c r="FO17" s="315"/>
      <c r="FP17" s="315"/>
      <c r="FQ17" s="315"/>
      <c r="FR17" s="315"/>
      <c r="FS17" s="315"/>
      <c r="FT17" s="315"/>
      <c r="FU17" s="315"/>
      <c r="FV17" s="315"/>
      <c r="FW17" s="315"/>
      <c r="FX17" s="315"/>
      <c r="FY17" s="315"/>
      <c r="FZ17" s="315"/>
      <c r="GA17" s="315"/>
      <c r="GB17" s="315"/>
      <c r="GC17" s="315"/>
      <c r="GD17" s="315"/>
      <c r="GE17" s="315"/>
      <c r="GF17" s="315"/>
      <c r="GG17" s="315"/>
      <c r="GH17" s="315"/>
      <c r="GI17" s="315"/>
      <c r="GJ17" s="315"/>
      <c r="GK17" s="315"/>
      <c r="GL17" s="315"/>
      <c r="GM17" s="315"/>
      <c r="GN17" s="315"/>
      <c r="GO17" s="315"/>
      <c r="GP17" s="315"/>
      <c r="GQ17" s="315"/>
      <c r="GR17" s="315"/>
      <c r="GS17" s="315"/>
      <c r="GT17" s="315"/>
      <c r="GU17" s="315"/>
      <c r="GV17" s="315"/>
      <c r="GW17" s="315"/>
      <c r="GX17" s="315"/>
      <c r="GY17" s="315"/>
      <c r="GZ17" s="315"/>
      <c r="HA17" s="315"/>
      <c r="HB17" s="315"/>
      <c r="HC17" s="315"/>
      <c r="HD17" s="315"/>
      <c r="HE17" s="315"/>
      <c r="HF17" s="315"/>
      <c r="HG17" s="315"/>
      <c r="HH17" s="315"/>
      <c r="HI17" s="315"/>
      <c r="HJ17" s="315"/>
      <c r="HK17" s="315"/>
      <c r="HL17" s="315"/>
      <c r="HM17" s="315"/>
    </row>
    <row r="18" spans="1:221" s="312" customFormat="1" x14ac:dyDescent="0.25">
      <c r="A18" s="311"/>
      <c r="B18" s="379"/>
      <c r="F18" s="315"/>
      <c r="G18" s="315"/>
      <c r="H18" s="315"/>
      <c r="I18" s="315"/>
      <c r="J18" s="315"/>
      <c r="K18" s="315"/>
      <c r="L18" s="315"/>
      <c r="M18" s="380"/>
      <c r="N18" s="380"/>
      <c r="O18" s="380"/>
      <c r="P18" s="380" t="s">
        <v>43</v>
      </c>
      <c r="Q18" s="381"/>
      <c r="R18" s="381"/>
      <c r="S18" s="314"/>
      <c r="T18" s="314"/>
      <c r="U18" s="314"/>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15"/>
      <c r="BH18" s="315"/>
      <c r="BI18" s="315"/>
      <c r="BJ18" s="315"/>
      <c r="BK18" s="315"/>
      <c r="BL18" s="315"/>
      <c r="BM18" s="315"/>
      <c r="BN18" s="315"/>
      <c r="BO18" s="315"/>
      <c r="BP18" s="315"/>
      <c r="BQ18" s="315"/>
      <c r="BR18" s="315"/>
      <c r="BS18" s="315"/>
      <c r="BT18" s="315"/>
      <c r="BU18" s="315"/>
      <c r="BV18" s="315"/>
      <c r="BW18" s="315"/>
      <c r="BX18" s="315"/>
      <c r="BY18" s="315"/>
      <c r="BZ18" s="315"/>
      <c r="CA18" s="315"/>
      <c r="CB18" s="315"/>
      <c r="CC18" s="315"/>
      <c r="CD18" s="315"/>
      <c r="CE18" s="315"/>
      <c r="CF18" s="315"/>
      <c r="CG18" s="315"/>
      <c r="CH18" s="315"/>
      <c r="CI18" s="315"/>
      <c r="CJ18" s="315"/>
      <c r="CK18" s="315"/>
      <c r="CL18" s="315"/>
      <c r="CM18" s="315"/>
      <c r="CN18" s="315"/>
      <c r="CO18" s="315"/>
      <c r="CP18" s="315"/>
      <c r="CQ18" s="315"/>
      <c r="CR18" s="315"/>
      <c r="CS18" s="315"/>
      <c r="CT18" s="315"/>
      <c r="CU18" s="315"/>
      <c r="CV18" s="315"/>
      <c r="CW18" s="315"/>
      <c r="CX18" s="315"/>
      <c r="CY18" s="315"/>
      <c r="CZ18" s="315"/>
      <c r="DA18" s="315"/>
      <c r="DB18" s="315"/>
      <c r="DC18" s="315"/>
      <c r="DD18" s="315"/>
      <c r="DE18" s="315"/>
      <c r="DF18" s="315"/>
      <c r="DG18" s="315"/>
      <c r="DH18" s="315"/>
      <c r="DI18" s="315"/>
      <c r="DJ18" s="315"/>
      <c r="DK18" s="315"/>
      <c r="DL18" s="315"/>
      <c r="DM18" s="315"/>
      <c r="DN18" s="315"/>
      <c r="DO18" s="315"/>
      <c r="DP18" s="315"/>
      <c r="DQ18" s="315"/>
      <c r="DR18" s="315"/>
      <c r="DS18" s="315"/>
      <c r="DT18" s="315"/>
      <c r="DU18" s="315"/>
      <c r="DV18" s="315"/>
      <c r="DW18" s="315"/>
      <c r="DX18" s="315"/>
      <c r="DY18" s="315"/>
      <c r="DZ18" s="315"/>
      <c r="EA18" s="315"/>
      <c r="EB18" s="315"/>
      <c r="EC18" s="315"/>
      <c r="ED18" s="315"/>
      <c r="EE18" s="315"/>
      <c r="EF18" s="315"/>
      <c r="EG18" s="315"/>
      <c r="EH18" s="315"/>
      <c r="EI18" s="315"/>
      <c r="EJ18" s="315"/>
      <c r="EK18" s="315"/>
      <c r="EL18" s="315"/>
      <c r="EM18" s="315"/>
      <c r="EN18" s="315"/>
      <c r="EO18" s="315"/>
      <c r="EP18" s="315"/>
      <c r="EQ18" s="315"/>
      <c r="ER18" s="315"/>
      <c r="ES18" s="315"/>
      <c r="ET18" s="315"/>
      <c r="EU18" s="315"/>
      <c r="EV18" s="315"/>
      <c r="EW18" s="315"/>
      <c r="EX18" s="315"/>
      <c r="EY18" s="315"/>
      <c r="EZ18" s="315"/>
      <c r="FA18" s="315"/>
      <c r="FB18" s="315"/>
      <c r="FC18" s="315"/>
      <c r="FD18" s="315"/>
      <c r="FE18" s="315"/>
      <c r="FF18" s="315"/>
      <c r="FG18" s="315"/>
      <c r="FH18" s="315"/>
      <c r="FI18" s="315"/>
      <c r="FJ18" s="315"/>
      <c r="FK18" s="315"/>
      <c r="FL18" s="315"/>
      <c r="FM18" s="315"/>
      <c r="FN18" s="315"/>
      <c r="FO18" s="315"/>
      <c r="FP18" s="315"/>
      <c r="FQ18" s="315"/>
      <c r="FR18" s="315"/>
      <c r="FS18" s="315"/>
      <c r="FT18" s="315"/>
      <c r="FU18" s="315"/>
      <c r="FV18" s="315"/>
      <c r="FW18" s="315"/>
      <c r="FX18" s="315"/>
      <c r="FY18" s="315"/>
      <c r="FZ18" s="315"/>
      <c r="GA18" s="315"/>
      <c r="GB18" s="315"/>
      <c r="GC18" s="315"/>
      <c r="GD18" s="315"/>
      <c r="GE18" s="315"/>
      <c r="GF18" s="315"/>
      <c r="GG18" s="315"/>
      <c r="GH18" s="315"/>
      <c r="GI18" s="315"/>
      <c r="GJ18" s="315"/>
      <c r="GK18" s="315"/>
      <c r="GL18" s="315"/>
      <c r="GM18" s="315"/>
      <c r="GN18" s="315"/>
      <c r="GO18" s="315"/>
      <c r="GP18" s="315"/>
      <c r="GQ18" s="315"/>
      <c r="GR18" s="315"/>
      <c r="GS18" s="315"/>
      <c r="GT18" s="315"/>
      <c r="GU18" s="315"/>
      <c r="GV18" s="315"/>
      <c r="GW18" s="315"/>
      <c r="GX18" s="315"/>
      <c r="GY18" s="315"/>
      <c r="GZ18" s="315"/>
      <c r="HA18" s="315"/>
      <c r="HB18" s="315"/>
      <c r="HC18" s="315"/>
      <c r="HD18" s="315"/>
      <c r="HE18" s="315"/>
      <c r="HF18" s="315"/>
      <c r="HG18" s="315"/>
      <c r="HH18" s="315"/>
      <c r="HI18" s="315"/>
      <c r="HJ18" s="315"/>
      <c r="HK18" s="315"/>
      <c r="HL18" s="315"/>
      <c r="HM18" s="315"/>
    </row>
    <row r="19" spans="1:221" s="312" customFormat="1" x14ac:dyDescent="0.25">
      <c r="A19" s="311"/>
      <c r="B19" s="379"/>
      <c r="F19" s="315"/>
      <c r="G19" s="315"/>
      <c r="H19" s="315"/>
      <c r="I19" s="315"/>
      <c r="J19" s="315"/>
      <c r="K19" s="315"/>
      <c r="L19" s="315"/>
      <c r="M19" s="380"/>
      <c r="N19" s="380"/>
      <c r="O19" s="380"/>
      <c r="P19" s="380" t="s">
        <v>43</v>
      </c>
      <c r="Q19" s="381"/>
      <c r="R19" s="381"/>
      <c r="S19" s="314"/>
      <c r="T19" s="314"/>
      <c r="U19" s="314"/>
      <c r="V19" s="315"/>
      <c r="W19" s="315"/>
      <c r="X19" s="315"/>
      <c r="Y19" s="315"/>
      <c r="Z19" s="315"/>
      <c r="AA19" s="315"/>
      <c r="AB19" s="315"/>
      <c r="AC19" s="315"/>
      <c r="AD19" s="315"/>
      <c r="AE19" s="315"/>
      <c r="AF19" s="315"/>
      <c r="AG19" s="315"/>
      <c r="AH19" s="315"/>
      <c r="AI19" s="315"/>
      <c r="AJ19" s="315"/>
      <c r="AK19" s="315"/>
      <c r="AL19" s="315"/>
      <c r="AM19" s="315"/>
      <c r="AN19" s="315"/>
      <c r="AO19" s="315"/>
      <c r="AP19" s="315"/>
      <c r="AQ19" s="315"/>
      <c r="AR19" s="315"/>
      <c r="AS19" s="315"/>
      <c r="AT19" s="315"/>
      <c r="AU19" s="315"/>
      <c r="AV19" s="315"/>
      <c r="AW19" s="315"/>
      <c r="AX19" s="315"/>
      <c r="AY19" s="315"/>
      <c r="AZ19" s="315"/>
      <c r="BA19" s="315"/>
      <c r="BB19" s="315"/>
      <c r="BC19" s="315"/>
      <c r="BD19" s="315"/>
      <c r="BE19" s="315"/>
      <c r="BF19" s="315"/>
      <c r="BG19" s="315"/>
      <c r="BH19" s="315"/>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c r="CI19" s="315"/>
      <c r="CJ19" s="315"/>
      <c r="CK19" s="315"/>
      <c r="CL19" s="315"/>
      <c r="CM19" s="315"/>
      <c r="CN19" s="315"/>
      <c r="CO19" s="315"/>
      <c r="CP19" s="315"/>
      <c r="CQ19" s="315"/>
      <c r="CR19" s="315"/>
      <c r="CS19" s="315"/>
      <c r="CT19" s="315"/>
      <c r="CU19" s="315"/>
      <c r="CV19" s="315"/>
      <c r="CW19" s="315"/>
      <c r="CX19" s="315"/>
      <c r="CY19" s="315"/>
      <c r="CZ19" s="315"/>
      <c r="DA19" s="315"/>
      <c r="DB19" s="315"/>
      <c r="DC19" s="315"/>
      <c r="DD19" s="315"/>
      <c r="DE19" s="315"/>
      <c r="DF19" s="315"/>
      <c r="DG19" s="315"/>
      <c r="DH19" s="315"/>
      <c r="DI19" s="315"/>
      <c r="DJ19" s="315"/>
      <c r="DK19" s="315"/>
      <c r="DL19" s="315"/>
      <c r="DM19" s="315"/>
      <c r="DN19" s="315"/>
      <c r="DO19" s="315"/>
      <c r="DP19" s="315"/>
      <c r="DQ19" s="315"/>
      <c r="DR19" s="315"/>
      <c r="DS19" s="315"/>
      <c r="DT19" s="315"/>
      <c r="DU19" s="315"/>
      <c r="DV19" s="315"/>
      <c r="DW19" s="315"/>
      <c r="DX19" s="315"/>
      <c r="DY19" s="315"/>
      <c r="DZ19" s="315"/>
      <c r="EA19" s="315"/>
      <c r="EB19" s="315"/>
      <c r="EC19" s="315"/>
      <c r="ED19" s="315"/>
      <c r="EE19" s="315"/>
      <c r="EF19" s="315"/>
      <c r="EG19" s="315"/>
      <c r="EH19" s="315"/>
      <c r="EI19" s="315"/>
      <c r="EJ19" s="315"/>
      <c r="EK19" s="315"/>
      <c r="EL19" s="315"/>
      <c r="EM19" s="315"/>
      <c r="EN19" s="315"/>
      <c r="EO19" s="315"/>
      <c r="EP19" s="315"/>
      <c r="EQ19" s="315"/>
      <c r="ER19" s="315"/>
      <c r="ES19" s="315"/>
      <c r="ET19" s="315"/>
      <c r="EU19" s="315"/>
      <c r="EV19" s="315"/>
      <c r="EW19" s="315"/>
      <c r="EX19" s="315"/>
      <c r="EY19" s="315"/>
      <c r="EZ19" s="315"/>
      <c r="FA19" s="315"/>
      <c r="FB19" s="315"/>
      <c r="FC19" s="315"/>
      <c r="FD19" s="315"/>
      <c r="FE19" s="315"/>
      <c r="FF19" s="315"/>
      <c r="FG19" s="315"/>
      <c r="FH19" s="315"/>
      <c r="FI19" s="315"/>
      <c r="FJ19" s="315"/>
      <c r="FK19" s="315"/>
      <c r="FL19" s="315"/>
      <c r="FM19" s="315"/>
      <c r="FN19" s="315"/>
      <c r="FO19" s="315"/>
      <c r="FP19" s="315"/>
      <c r="FQ19" s="315"/>
      <c r="FR19" s="315"/>
      <c r="FS19" s="315"/>
      <c r="FT19" s="315"/>
      <c r="FU19" s="315"/>
      <c r="FV19" s="315"/>
      <c r="FW19" s="315"/>
      <c r="FX19" s="315"/>
      <c r="FY19" s="315"/>
      <c r="FZ19" s="315"/>
      <c r="GA19" s="315"/>
      <c r="GB19" s="315"/>
      <c r="GC19" s="315"/>
      <c r="GD19" s="315"/>
      <c r="GE19" s="315"/>
      <c r="GF19" s="315"/>
      <c r="GG19" s="315"/>
      <c r="GH19" s="315"/>
      <c r="GI19" s="315"/>
      <c r="GJ19" s="315"/>
      <c r="GK19" s="315"/>
      <c r="GL19" s="315"/>
      <c r="GM19" s="315"/>
      <c r="GN19" s="315"/>
      <c r="GO19" s="315"/>
      <c r="GP19" s="315"/>
      <c r="GQ19" s="315"/>
      <c r="GR19" s="315"/>
      <c r="GS19" s="315"/>
      <c r="GT19" s="315"/>
      <c r="GU19" s="315"/>
      <c r="GV19" s="315"/>
      <c r="GW19" s="315"/>
      <c r="GX19" s="315"/>
      <c r="GY19" s="315"/>
      <c r="GZ19" s="315"/>
      <c r="HA19" s="315"/>
      <c r="HB19" s="315"/>
      <c r="HC19" s="315"/>
      <c r="HD19" s="315"/>
      <c r="HE19" s="315"/>
      <c r="HF19" s="315"/>
      <c r="HG19" s="315"/>
      <c r="HH19" s="315"/>
      <c r="HI19" s="315"/>
      <c r="HJ19" s="315"/>
      <c r="HK19" s="315"/>
      <c r="HL19" s="315"/>
      <c r="HM19" s="315"/>
    </row>
    <row r="20" spans="1:221" s="312" customFormat="1" x14ac:dyDescent="0.25">
      <c r="A20" s="311"/>
      <c r="B20" s="379"/>
      <c r="F20" s="315"/>
      <c r="G20" s="315"/>
      <c r="H20" s="315"/>
      <c r="I20" s="315"/>
      <c r="J20" s="315"/>
      <c r="K20" s="315"/>
      <c r="L20" s="315"/>
      <c r="M20" s="380"/>
      <c r="N20" s="380"/>
      <c r="O20" s="380"/>
      <c r="P20" s="380" t="s">
        <v>43</v>
      </c>
      <c r="Q20" s="381"/>
      <c r="R20" s="381"/>
      <c r="S20" s="314"/>
      <c r="T20" s="314"/>
      <c r="U20" s="314"/>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5"/>
      <c r="AY20" s="315"/>
      <c r="AZ20" s="315"/>
      <c r="BA20" s="315"/>
      <c r="BB20" s="315"/>
      <c r="BC20" s="315"/>
      <c r="BD20" s="315"/>
      <c r="BE20" s="315"/>
      <c r="BF20" s="315"/>
      <c r="BG20" s="315"/>
      <c r="BH20" s="315"/>
      <c r="BI20" s="315"/>
      <c r="BJ20" s="315"/>
      <c r="BK20" s="315"/>
      <c r="BL20" s="315"/>
      <c r="BM20" s="315"/>
      <c r="BN20" s="315"/>
      <c r="BO20" s="315"/>
      <c r="BP20" s="315"/>
      <c r="BQ20" s="315"/>
      <c r="BR20" s="315"/>
      <c r="BS20" s="315"/>
      <c r="BT20" s="315"/>
      <c r="BU20" s="315"/>
      <c r="BV20" s="315"/>
      <c r="BW20" s="315"/>
      <c r="BX20" s="315"/>
      <c r="BY20" s="315"/>
      <c r="BZ20" s="315"/>
      <c r="CA20" s="315"/>
      <c r="CB20" s="315"/>
      <c r="CC20" s="315"/>
      <c r="CD20" s="315"/>
      <c r="CE20" s="315"/>
      <c r="CF20" s="315"/>
      <c r="CG20" s="315"/>
      <c r="CH20" s="315"/>
      <c r="CI20" s="315"/>
      <c r="CJ20" s="315"/>
      <c r="CK20" s="315"/>
      <c r="CL20" s="315"/>
      <c r="CM20" s="315"/>
      <c r="CN20" s="315"/>
      <c r="CO20" s="315"/>
      <c r="CP20" s="315"/>
      <c r="CQ20" s="315"/>
      <c r="CR20" s="315"/>
      <c r="CS20" s="315"/>
      <c r="CT20" s="315"/>
      <c r="CU20" s="315"/>
      <c r="CV20" s="315"/>
      <c r="CW20" s="315"/>
      <c r="CX20" s="315"/>
      <c r="CY20" s="315"/>
      <c r="CZ20" s="315"/>
      <c r="DA20" s="315"/>
      <c r="DB20" s="315"/>
      <c r="DC20" s="315"/>
      <c r="DD20" s="315"/>
      <c r="DE20" s="315"/>
      <c r="DF20" s="315"/>
      <c r="DG20" s="315"/>
      <c r="DH20" s="315"/>
      <c r="DI20" s="315"/>
      <c r="DJ20" s="315"/>
      <c r="DK20" s="315"/>
      <c r="DL20" s="315"/>
      <c r="DM20" s="315"/>
      <c r="DN20" s="315"/>
      <c r="DO20" s="315"/>
      <c r="DP20" s="315"/>
      <c r="DQ20" s="315"/>
      <c r="DR20" s="315"/>
      <c r="DS20" s="315"/>
      <c r="DT20" s="315"/>
      <c r="DU20" s="315"/>
      <c r="DV20" s="315"/>
      <c r="DW20" s="315"/>
      <c r="DX20" s="315"/>
      <c r="DY20" s="315"/>
      <c r="DZ20" s="315"/>
      <c r="EA20" s="315"/>
      <c r="EB20" s="315"/>
      <c r="EC20" s="315"/>
      <c r="ED20" s="315"/>
      <c r="EE20" s="315"/>
      <c r="EF20" s="315"/>
      <c r="EG20" s="315"/>
      <c r="EH20" s="315"/>
      <c r="EI20" s="315"/>
      <c r="EJ20" s="315"/>
      <c r="EK20" s="315"/>
      <c r="EL20" s="315"/>
      <c r="EM20" s="315"/>
      <c r="EN20" s="315"/>
      <c r="EO20" s="315"/>
      <c r="EP20" s="315"/>
      <c r="EQ20" s="315"/>
      <c r="ER20" s="315"/>
      <c r="ES20" s="315"/>
      <c r="ET20" s="315"/>
      <c r="EU20" s="315"/>
      <c r="EV20" s="315"/>
      <c r="EW20" s="315"/>
      <c r="EX20" s="315"/>
      <c r="EY20" s="315"/>
      <c r="EZ20" s="315"/>
      <c r="FA20" s="315"/>
      <c r="FB20" s="315"/>
      <c r="FC20" s="315"/>
      <c r="FD20" s="315"/>
      <c r="FE20" s="315"/>
      <c r="FF20" s="315"/>
      <c r="FG20" s="315"/>
      <c r="FH20" s="315"/>
      <c r="FI20" s="315"/>
      <c r="FJ20" s="315"/>
      <c r="FK20" s="315"/>
      <c r="FL20" s="315"/>
      <c r="FM20" s="315"/>
      <c r="FN20" s="315"/>
      <c r="FO20" s="315"/>
      <c r="FP20" s="315"/>
      <c r="FQ20" s="315"/>
      <c r="FR20" s="315"/>
      <c r="FS20" s="315"/>
      <c r="FT20" s="315"/>
      <c r="FU20" s="315"/>
      <c r="FV20" s="315"/>
      <c r="FW20" s="315"/>
      <c r="FX20" s="315"/>
      <c r="FY20" s="315"/>
      <c r="FZ20" s="315"/>
      <c r="GA20" s="315"/>
      <c r="GB20" s="315"/>
      <c r="GC20" s="315"/>
      <c r="GD20" s="315"/>
      <c r="GE20" s="315"/>
      <c r="GF20" s="315"/>
      <c r="GG20" s="315"/>
      <c r="GH20" s="315"/>
      <c r="GI20" s="315"/>
      <c r="GJ20" s="315"/>
      <c r="GK20" s="315"/>
      <c r="GL20" s="315"/>
      <c r="GM20" s="315"/>
      <c r="GN20" s="315"/>
      <c r="GO20" s="315"/>
      <c r="GP20" s="315"/>
      <c r="GQ20" s="315"/>
      <c r="GR20" s="315"/>
      <c r="GS20" s="315"/>
      <c r="GT20" s="315"/>
      <c r="GU20" s="315"/>
      <c r="GV20" s="315"/>
      <c r="GW20" s="315"/>
      <c r="GX20" s="315"/>
      <c r="GY20" s="315"/>
      <c r="GZ20" s="315"/>
      <c r="HA20" s="315"/>
      <c r="HB20" s="315"/>
      <c r="HC20" s="315"/>
      <c r="HD20" s="315"/>
      <c r="HE20" s="315"/>
      <c r="HF20" s="315"/>
      <c r="HG20" s="315"/>
      <c r="HH20" s="315"/>
      <c r="HI20" s="315"/>
      <c r="HJ20" s="315"/>
      <c r="HK20" s="315"/>
      <c r="HL20" s="315"/>
      <c r="HM20" s="315"/>
    </row>
    <row r="21" spans="1:221" s="312" customFormat="1" x14ac:dyDescent="0.25">
      <c r="A21" s="311"/>
      <c r="B21" s="379"/>
      <c r="F21" s="315"/>
      <c r="G21" s="315"/>
      <c r="H21" s="315"/>
      <c r="I21" s="315"/>
      <c r="J21" s="315"/>
      <c r="K21" s="315"/>
      <c r="L21" s="315"/>
      <c r="M21" s="380"/>
      <c r="N21" s="380"/>
      <c r="O21" s="380"/>
      <c r="P21" s="380" t="s">
        <v>43</v>
      </c>
      <c r="Q21" s="381"/>
      <c r="R21" s="381"/>
      <c r="S21" s="314"/>
      <c r="T21" s="314"/>
      <c r="U21" s="314"/>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5"/>
      <c r="BQ21" s="315"/>
      <c r="BR21" s="315"/>
      <c r="BS21" s="315"/>
      <c r="BT21" s="315"/>
      <c r="BU21" s="315"/>
      <c r="BV21" s="315"/>
      <c r="BW21" s="315"/>
      <c r="BX21" s="315"/>
      <c r="BY21" s="315"/>
      <c r="BZ21" s="315"/>
      <c r="CA21" s="315"/>
      <c r="CB21" s="315"/>
      <c r="CC21" s="315"/>
      <c r="CD21" s="315"/>
      <c r="CE21" s="315"/>
      <c r="CF21" s="315"/>
      <c r="CG21" s="315"/>
      <c r="CH21" s="315"/>
      <c r="CI21" s="315"/>
      <c r="CJ21" s="315"/>
      <c r="CK21" s="315"/>
      <c r="CL21" s="315"/>
      <c r="CM21" s="315"/>
      <c r="CN21" s="315"/>
      <c r="CO21" s="315"/>
      <c r="CP21" s="315"/>
      <c r="CQ21" s="315"/>
      <c r="CR21" s="315"/>
      <c r="CS21" s="315"/>
      <c r="CT21" s="315"/>
      <c r="CU21" s="315"/>
      <c r="CV21" s="315"/>
      <c r="CW21" s="315"/>
      <c r="CX21" s="315"/>
      <c r="CY21" s="315"/>
      <c r="CZ21" s="315"/>
      <c r="DA21" s="315"/>
      <c r="DB21" s="315"/>
      <c r="DC21" s="315"/>
      <c r="DD21" s="315"/>
      <c r="DE21" s="315"/>
      <c r="DF21" s="315"/>
      <c r="DG21" s="315"/>
      <c r="DH21" s="315"/>
      <c r="DI21" s="315"/>
      <c r="DJ21" s="315"/>
      <c r="DK21" s="315"/>
      <c r="DL21" s="315"/>
      <c r="DM21" s="315"/>
      <c r="DN21" s="315"/>
      <c r="DO21" s="315"/>
      <c r="DP21" s="315"/>
      <c r="DQ21" s="315"/>
      <c r="DR21" s="315"/>
      <c r="DS21" s="315"/>
      <c r="DT21" s="315"/>
      <c r="DU21" s="315"/>
      <c r="DV21" s="315"/>
      <c r="DW21" s="315"/>
      <c r="DX21" s="315"/>
      <c r="DY21" s="315"/>
      <c r="DZ21" s="315"/>
      <c r="EA21" s="315"/>
      <c r="EB21" s="315"/>
      <c r="EC21" s="315"/>
      <c r="ED21" s="315"/>
      <c r="EE21" s="315"/>
      <c r="EF21" s="315"/>
      <c r="EG21" s="315"/>
      <c r="EH21" s="315"/>
      <c r="EI21" s="315"/>
      <c r="EJ21" s="315"/>
      <c r="EK21" s="315"/>
      <c r="EL21" s="315"/>
      <c r="EM21" s="315"/>
      <c r="EN21" s="315"/>
      <c r="EO21" s="315"/>
      <c r="EP21" s="315"/>
      <c r="EQ21" s="315"/>
      <c r="ER21" s="315"/>
      <c r="ES21" s="315"/>
      <c r="ET21" s="315"/>
      <c r="EU21" s="315"/>
      <c r="EV21" s="315"/>
      <c r="EW21" s="315"/>
      <c r="EX21" s="315"/>
      <c r="EY21" s="315"/>
      <c r="EZ21" s="315"/>
      <c r="FA21" s="315"/>
      <c r="FB21" s="315"/>
      <c r="FC21" s="315"/>
      <c r="FD21" s="315"/>
      <c r="FE21" s="315"/>
      <c r="FF21" s="315"/>
      <c r="FG21" s="315"/>
      <c r="FH21" s="315"/>
      <c r="FI21" s="315"/>
      <c r="FJ21" s="315"/>
      <c r="FK21" s="315"/>
      <c r="FL21" s="315"/>
      <c r="FM21" s="315"/>
      <c r="FN21" s="315"/>
      <c r="FO21" s="315"/>
      <c r="FP21" s="315"/>
      <c r="FQ21" s="315"/>
      <c r="FR21" s="315"/>
      <c r="FS21" s="315"/>
      <c r="FT21" s="315"/>
      <c r="FU21" s="315"/>
      <c r="FV21" s="315"/>
      <c r="FW21" s="315"/>
      <c r="FX21" s="315"/>
      <c r="FY21" s="315"/>
      <c r="FZ21" s="315"/>
      <c r="GA21" s="315"/>
      <c r="GB21" s="315"/>
      <c r="GC21" s="315"/>
      <c r="GD21" s="315"/>
      <c r="GE21" s="315"/>
      <c r="GF21" s="315"/>
      <c r="GG21" s="315"/>
      <c r="GH21" s="315"/>
      <c r="GI21" s="315"/>
      <c r="GJ21" s="315"/>
      <c r="GK21" s="315"/>
      <c r="GL21" s="315"/>
      <c r="GM21" s="315"/>
      <c r="GN21" s="315"/>
      <c r="GO21" s="315"/>
      <c r="GP21" s="315"/>
      <c r="GQ21" s="315"/>
      <c r="GR21" s="315"/>
      <c r="GS21" s="315"/>
      <c r="GT21" s="315"/>
      <c r="GU21" s="315"/>
      <c r="GV21" s="315"/>
      <c r="GW21" s="315"/>
      <c r="GX21" s="315"/>
      <c r="GY21" s="315"/>
      <c r="GZ21" s="315"/>
      <c r="HA21" s="315"/>
      <c r="HB21" s="315"/>
      <c r="HC21" s="315"/>
      <c r="HD21" s="315"/>
      <c r="HE21" s="315"/>
      <c r="HF21" s="315"/>
      <c r="HG21" s="315"/>
      <c r="HH21" s="315"/>
      <c r="HI21" s="315"/>
      <c r="HJ21" s="315"/>
      <c r="HK21" s="315"/>
      <c r="HL21" s="315"/>
      <c r="HM21" s="315"/>
    </row>
    <row r="22" spans="1:221" s="330" customFormat="1" x14ac:dyDescent="0.25">
      <c r="A22" s="311"/>
      <c r="B22" s="373"/>
      <c r="F22" s="331"/>
      <c r="G22" s="331"/>
      <c r="H22" s="331"/>
      <c r="I22" s="331"/>
      <c r="J22" s="331"/>
      <c r="K22" s="331"/>
      <c r="L22" s="331"/>
      <c r="M22" s="332"/>
      <c r="N22" s="332"/>
      <c r="O22" s="332"/>
      <c r="P22" s="332" t="s">
        <v>43</v>
      </c>
      <c r="Q22" s="320"/>
      <c r="R22" s="320"/>
      <c r="S22" s="333"/>
      <c r="T22" s="333"/>
      <c r="U22" s="333"/>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1"/>
      <c r="BD22" s="331"/>
      <c r="BE22" s="331"/>
      <c r="BF22" s="331"/>
      <c r="BG22" s="331"/>
      <c r="BH22" s="331"/>
      <c r="BI22" s="331"/>
      <c r="BJ22" s="331"/>
      <c r="BK22" s="331"/>
      <c r="BL22" s="331"/>
      <c r="BM22" s="331"/>
      <c r="BN22" s="331"/>
      <c r="BO22" s="331"/>
      <c r="BP22" s="331"/>
      <c r="BQ22" s="331"/>
      <c r="BR22" s="331"/>
      <c r="BS22" s="331"/>
      <c r="BT22" s="331"/>
      <c r="BU22" s="331"/>
      <c r="BV22" s="331"/>
      <c r="BW22" s="331"/>
      <c r="BX22" s="331"/>
      <c r="BY22" s="331"/>
      <c r="BZ22" s="331"/>
      <c r="CA22" s="331"/>
      <c r="CB22" s="331"/>
      <c r="CC22" s="331"/>
      <c r="CD22" s="331"/>
      <c r="CE22" s="331"/>
      <c r="CF22" s="331"/>
      <c r="CG22" s="331"/>
      <c r="CH22" s="331"/>
      <c r="CI22" s="331"/>
      <c r="CJ22" s="331"/>
      <c r="CK22" s="331"/>
      <c r="CL22" s="331"/>
      <c r="CM22" s="331"/>
      <c r="CN22" s="331"/>
      <c r="CO22" s="331"/>
      <c r="CP22" s="331"/>
      <c r="CQ22" s="331"/>
      <c r="CR22" s="331"/>
      <c r="CS22" s="331"/>
      <c r="CT22" s="331"/>
      <c r="CU22" s="331"/>
      <c r="CV22" s="331"/>
      <c r="CW22" s="331"/>
      <c r="CX22" s="331"/>
      <c r="CY22" s="331"/>
      <c r="CZ22" s="331"/>
      <c r="DA22" s="331"/>
      <c r="DB22" s="331"/>
      <c r="DC22" s="331"/>
      <c r="DD22" s="331"/>
      <c r="DE22" s="331"/>
      <c r="DF22" s="331"/>
      <c r="DG22" s="331"/>
      <c r="DH22" s="331"/>
      <c r="DI22" s="331"/>
      <c r="DJ22" s="331"/>
      <c r="DK22" s="331"/>
      <c r="DL22" s="331"/>
      <c r="DM22" s="331"/>
      <c r="DN22" s="331"/>
      <c r="DO22" s="331"/>
      <c r="DP22" s="331"/>
      <c r="DQ22" s="331"/>
      <c r="DR22" s="331"/>
      <c r="DS22" s="331"/>
      <c r="DT22" s="331"/>
      <c r="DU22" s="331"/>
      <c r="DV22" s="331"/>
      <c r="DW22" s="331"/>
      <c r="DX22" s="331"/>
      <c r="DY22" s="331"/>
      <c r="DZ22" s="331"/>
      <c r="EA22" s="331"/>
      <c r="EB22" s="331"/>
      <c r="EC22" s="331"/>
      <c r="ED22" s="331"/>
      <c r="EE22" s="331"/>
      <c r="EF22" s="331"/>
      <c r="EG22" s="331"/>
      <c r="EH22" s="331"/>
      <c r="EI22" s="331"/>
      <c r="EJ22" s="331"/>
      <c r="EK22" s="331"/>
      <c r="EL22" s="331"/>
      <c r="EM22" s="331"/>
      <c r="EN22" s="331"/>
      <c r="EO22" s="331"/>
      <c r="EP22" s="331"/>
      <c r="EQ22" s="331"/>
      <c r="ER22" s="331"/>
      <c r="ES22" s="331"/>
      <c r="ET22" s="331"/>
      <c r="EU22" s="331"/>
      <c r="EV22" s="331"/>
      <c r="EW22" s="331"/>
      <c r="EX22" s="331"/>
      <c r="EY22" s="331"/>
      <c r="EZ22" s="331"/>
      <c r="FA22" s="331"/>
      <c r="FB22" s="331"/>
      <c r="FC22" s="331"/>
      <c r="FD22" s="331"/>
      <c r="FE22" s="331"/>
      <c r="FF22" s="331"/>
      <c r="FG22" s="331"/>
      <c r="FH22" s="331"/>
      <c r="FI22" s="331"/>
      <c r="FJ22" s="331"/>
      <c r="FK22" s="331"/>
      <c r="FL22" s="331"/>
      <c r="FM22" s="331"/>
      <c r="FN22" s="331"/>
      <c r="FO22" s="331"/>
      <c r="FP22" s="331"/>
      <c r="FQ22" s="331"/>
      <c r="FR22" s="331"/>
      <c r="FS22" s="331"/>
      <c r="FT22" s="331"/>
      <c r="FU22" s="331"/>
      <c r="FV22" s="331"/>
      <c r="FW22" s="331"/>
      <c r="FX22" s="331"/>
      <c r="FY22" s="331"/>
      <c r="FZ22" s="331"/>
      <c r="GA22" s="331"/>
      <c r="GB22" s="331"/>
      <c r="GC22" s="331"/>
      <c r="GD22" s="331"/>
      <c r="GE22" s="331"/>
      <c r="GF22" s="331"/>
      <c r="GG22" s="331"/>
      <c r="GH22" s="331"/>
      <c r="GI22" s="331"/>
      <c r="GJ22" s="331"/>
      <c r="GK22" s="331"/>
      <c r="GL22" s="331"/>
      <c r="GM22" s="331"/>
      <c r="GN22" s="331"/>
      <c r="GO22" s="331"/>
      <c r="GP22" s="331"/>
      <c r="GQ22" s="331"/>
      <c r="GR22" s="331"/>
      <c r="GS22" s="331"/>
      <c r="GT22" s="331"/>
      <c r="GU22" s="331"/>
      <c r="GV22" s="331"/>
      <c r="GW22" s="331"/>
      <c r="GX22" s="331"/>
      <c r="GY22" s="331"/>
      <c r="GZ22" s="331"/>
      <c r="HA22" s="331"/>
      <c r="HB22" s="331"/>
      <c r="HC22" s="331"/>
      <c r="HD22" s="331"/>
      <c r="HE22" s="331"/>
      <c r="HF22" s="331"/>
      <c r="HG22" s="331"/>
      <c r="HH22" s="331"/>
      <c r="HI22" s="331"/>
      <c r="HJ22" s="331"/>
      <c r="HK22" s="331"/>
      <c r="HL22" s="331"/>
      <c r="HM22" s="331"/>
    </row>
    <row r="23" spans="1:221" s="330" customFormat="1" x14ac:dyDescent="0.25">
      <c r="A23" s="311"/>
      <c r="B23" s="373"/>
      <c r="F23" s="331"/>
      <c r="G23" s="331"/>
      <c r="H23" s="331"/>
      <c r="I23" s="331"/>
      <c r="J23" s="331"/>
      <c r="K23" s="331"/>
      <c r="L23" s="331"/>
      <c r="M23" s="332"/>
      <c r="N23" s="332"/>
      <c r="O23" s="332"/>
      <c r="P23" s="332"/>
      <c r="Q23" s="320"/>
      <c r="R23" s="320"/>
      <c r="S23" s="333"/>
      <c r="T23" s="333"/>
      <c r="U23" s="333"/>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1"/>
      <c r="BX23" s="331"/>
      <c r="BY23" s="331"/>
      <c r="BZ23" s="331"/>
      <c r="CA23" s="331"/>
      <c r="CB23" s="331"/>
      <c r="CC23" s="331"/>
      <c r="CD23" s="331"/>
      <c r="CE23" s="331"/>
      <c r="CF23" s="331"/>
      <c r="CG23" s="331"/>
      <c r="CH23" s="331"/>
      <c r="CI23" s="331"/>
      <c r="CJ23" s="331"/>
      <c r="CK23" s="331"/>
      <c r="CL23" s="331"/>
      <c r="CM23" s="331"/>
      <c r="CN23" s="331"/>
      <c r="CO23" s="331"/>
      <c r="CP23" s="331"/>
      <c r="CQ23" s="331"/>
      <c r="CR23" s="331"/>
      <c r="CS23" s="331"/>
      <c r="CT23" s="331"/>
      <c r="CU23" s="331"/>
      <c r="CV23" s="331"/>
      <c r="CW23" s="331"/>
      <c r="CX23" s="331"/>
      <c r="CY23" s="331"/>
      <c r="CZ23" s="331"/>
      <c r="DA23" s="331"/>
      <c r="DB23" s="331"/>
      <c r="DC23" s="331"/>
      <c r="DD23" s="331"/>
      <c r="DE23" s="331"/>
      <c r="DF23" s="331"/>
      <c r="DG23" s="331"/>
      <c r="DH23" s="331"/>
      <c r="DI23" s="331"/>
      <c r="DJ23" s="331"/>
      <c r="DK23" s="331"/>
      <c r="DL23" s="331"/>
      <c r="DM23" s="331"/>
      <c r="DN23" s="331"/>
      <c r="DO23" s="331"/>
      <c r="DP23" s="331"/>
      <c r="DQ23" s="331"/>
      <c r="DR23" s="331"/>
      <c r="DS23" s="331"/>
      <c r="DT23" s="331"/>
      <c r="DU23" s="331"/>
      <c r="DV23" s="331"/>
      <c r="DW23" s="331"/>
      <c r="DX23" s="331"/>
      <c r="DY23" s="331"/>
      <c r="DZ23" s="331"/>
      <c r="EA23" s="331"/>
      <c r="EB23" s="331"/>
      <c r="EC23" s="331"/>
      <c r="ED23" s="331"/>
      <c r="EE23" s="331"/>
      <c r="EF23" s="331"/>
      <c r="EG23" s="331"/>
      <c r="EH23" s="331"/>
      <c r="EI23" s="331"/>
      <c r="EJ23" s="331"/>
      <c r="EK23" s="331"/>
      <c r="EL23" s="331"/>
      <c r="EM23" s="331"/>
      <c r="EN23" s="331"/>
      <c r="EO23" s="331"/>
      <c r="EP23" s="331"/>
      <c r="EQ23" s="331"/>
      <c r="ER23" s="331"/>
      <c r="ES23" s="331"/>
      <c r="ET23" s="331"/>
      <c r="EU23" s="331"/>
      <c r="EV23" s="331"/>
      <c r="EW23" s="331"/>
      <c r="EX23" s="331"/>
      <c r="EY23" s="331"/>
      <c r="EZ23" s="331"/>
      <c r="FA23" s="331"/>
      <c r="FB23" s="331"/>
      <c r="FC23" s="331"/>
      <c r="FD23" s="331"/>
      <c r="FE23" s="331"/>
      <c r="FF23" s="331"/>
      <c r="FG23" s="331"/>
      <c r="FH23" s="331"/>
      <c r="FI23" s="331"/>
      <c r="FJ23" s="331"/>
      <c r="FK23" s="331"/>
      <c r="FL23" s="331"/>
      <c r="FM23" s="331"/>
      <c r="FN23" s="331"/>
      <c r="FO23" s="331"/>
      <c r="FP23" s="331"/>
      <c r="FQ23" s="331"/>
      <c r="FR23" s="331"/>
      <c r="FS23" s="331"/>
      <c r="FT23" s="331"/>
      <c r="FU23" s="331"/>
      <c r="FV23" s="331"/>
      <c r="FW23" s="331"/>
      <c r="FX23" s="331"/>
      <c r="FY23" s="331"/>
      <c r="FZ23" s="331"/>
      <c r="GA23" s="331"/>
      <c r="GB23" s="331"/>
      <c r="GC23" s="331"/>
      <c r="GD23" s="331"/>
      <c r="GE23" s="331"/>
      <c r="GF23" s="331"/>
      <c r="GG23" s="331"/>
      <c r="GH23" s="331"/>
      <c r="GI23" s="331"/>
      <c r="GJ23" s="331"/>
      <c r="GK23" s="331"/>
      <c r="GL23" s="331"/>
      <c r="GM23" s="331"/>
      <c r="GN23" s="331"/>
      <c r="GO23" s="331"/>
      <c r="GP23" s="331"/>
      <c r="GQ23" s="331"/>
      <c r="GR23" s="331"/>
      <c r="GS23" s="331"/>
      <c r="GT23" s="331"/>
      <c r="GU23" s="331"/>
      <c r="GV23" s="331"/>
      <c r="GW23" s="331"/>
      <c r="GX23" s="331"/>
      <c r="GY23" s="331"/>
      <c r="GZ23" s="331"/>
      <c r="HA23" s="331"/>
      <c r="HB23" s="331"/>
      <c r="HC23" s="331"/>
      <c r="HD23" s="331"/>
      <c r="HE23" s="331"/>
      <c r="HF23" s="331"/>
      <c r="HG23" s="331"/>
      <c r="HH23" s="331"/>
      <c r="HI23" s="331"/>
      <c r="HJ23" s="331"/>
      <c r="HK23" s="331"/>
      <c r="HL23" s="331"/>
      <c r="HM23" s="331"/>
    </row>
    <row r="24" spans="1:221" s="330" customFormat="1" x14ac:dyDescent="0.25">
      <c r="A24" s="311"/>
      <c r="B24" s="373"/>
      <c r="F24" s="331"/>
      <c r="G24" s="331"/>
      <c r="H24" s="331"/>
      <c r="I24" s="331"/>
      <c r="J24" s="331"/>
      <c r="K24" s="331"/>
      <c r="L24" s="331"/>
      <c r="M24" s="332"/>
      <c r="N24" s="332"/>
      <c r="O24" s="332"/>
      <c r="P24" s="332"/>
      <c r="Q24" s="320"/>
      <c r="R24" s="320"/>
      <c r="S24" s="333"/>
      <c r="T24" s="333"/>
      <c r="U24" s="333"/>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31"/>
      <c r="AY24" s="331"/>
      <c r="AZ24" s="331"/>
      <c r="BA24" s="331"/>
      <c r="BB24" s="331"/>
      <c r="BC24" s="331"/>
      <c r="BD24" s="331"/>
      <c r="BE24" s="331"/>
      <c r="BF24" s="331"/>
      <c r="BG24" s="331"/>
      <c r="BH24" s="331"/>
      <c r="BI24" s="331"/>
      <c r="BJ24" s="331"/>
      <c r="BK24" s="331"/>
      <c r="BL24" s="331"/>
      <c r="BM24" s="331"/>
      <c r="BN24" s="331"/>
      <c r="BO24" s="331"/>
      <c r="BP24" s="331"/>
      <c r="BQ24" s="331"/>
      <c r="BR24" s="331"/>
      <c r="BS24" s="331"/>
      <c r="BT24" s="331"/>
      <c r="BU24" s="331"/>
      <c r="BV24" s="331"/>
      <c r="BW24" s="331"/>
      <c r="BX24" s="331"/>
      <c r="BY24" s="331"/>
      <c r="BZ24" s="331"/>
      <c r="CA24" s="331"/>
      <c r="CB24" s="331"/>
      <c r="CC24" s="331"/>
      <c r="CD24" s="331"/>
      <c r="CE24" s="331"/>
      <c r="CF24" s="331"/>
      <c r="CG24" s="331"/>
      <c r="CH24" s="331"/>
      <c r="CI24" s="331"/>
      <c r="CJ24" s="331"/>
      <c r="CK24" s="331"/>
      <c r="CL24" s="331"/>
      <c r="CM24" s="331"/>
      <c r="CN24" s="331"/>
      <c r="CO24" s="331"/>
      <c r="CP24" s="331"/>
      <c r="CQ24" s="331"/>
      <c r="CR24" s="331"/>
      <c r="CS24" s="331"/>
      <c r="CT24" s="331"/>
      <c r="CU24" s="331"/>
      <c r="CV24" s="331"/>
      <c r="CW24" s="331"/>
      <c r="CX24" s="331"/>
      <c r="CY24" s="331"/>
      <c r="CZ24" s="331"/>
      <c r="DA24" s="331"/>
      <c r="DB24" s="331"/>
      <c r="DC24" s="331"/>
      <c r="DD24" s="331"/>
      <c r="DE24" s="331"/>
      <c r="DF24" s="331"/>
      <c r="DG24" s="331"/>
      <c r="DH24" s="331"/>
      <c r="DI24" s="331"/>
      <c r="DJ24" s="331"/>
      <c r="DK24" s="331"/>
      <c r="DL24" s="331"/>
      <c r="DM24" s="331"/>
      <c r="DN24" s="331"/>
      <c r="DO24" s="331"/>
      <c r="DP24" s="331"/>
      <c r="DQ24" s="331"/>
      <c r="DR24" s="331"/>
      <c r="DS24" s="331"/>
      <c r="DT24" s="331"/>
      <c r="DU24" s="331"/>
      <c r="DV24" s="331"/>
      <c r="DW24" s="331"/>
      <c r="DX24" s="331"/>
      <c r="DY24" s="331"/>
      <c r="DZ24" s="331"/>
      <c r="EA24" s="331"/>
      <c r="EB24" s="331"/>
      <c r="EC24" s="331"/>
      <c r="ED24" s="331"/>
      <c r="EE24" s="331"/>
      <c r="EF24" s="331"/>
      <c r="EG24" s="331"/>
      <c r="EH24" s="331"/>
      <c r="EI24" s="331"/>
      <c r="EJ24" s="331"/>
      <c r="EK24" s="331"/>
      <c r="EL24" s="331"/>
      <c r="EM24" s="331"/>
      <c r="EN24" s="331"/>
      <c r="EO24" s="331"/>
      <c r="EP24" s="331"/>
      <c r="EQ24" s="331"/>
      <c r="ER24" s="331"/>
      <c r="ES24" s="331"/>
      <c r="ET24" s="331"/>
      <c r="EU24" s="331"/>
      <c r="EV24" s="331"/>
      <c r="EW24" s="331"/>
      <c r="EX24" s="331"/>
      <c r="EY24" s="331"/>
      <c r="EZ24" s="331"/>
      <c r="FA24" s="331"/>
      <c r="FB24" s="331"/>
      <c r="FC24" s="331"/>
      <c r="FD24" s="331"/>
      <c r="FE24" s="331"/>
      <c r="FF24" s="331"/>
      <c r="FG24" s="331"/>
      <c r="FH24" s="331"/>
      <c r="FI24" s="331"/>
      <c r="FJ24" s="331"/>
      <c r="FK24" s="331"/>
      <c r="FL24" s="331"/>
      <c r="FM24" s="331"/>
      <c r="FN24" s="331"/>
      <c r="FO24" s="331"/>
      <c r="FP24" s="331"/>
      <c r="FQ24" s="331"/>
      <c r="FR24" s="331"/>
      <c r="FS24" s="331"/>
      <c r="FT24" s="331"/>
      <c r="FU24" s="331"/>
      <c r="FV24" s="331"/>
      <c r="FW24" s="331"/>
      <c r="FX24" s="331"/>
      <c r="FY24" s="331"/>
      <c r="FZ24" s="331"/>
      <c r="GA24" s="331"/>
      <c r="GB24" s="331"/>
      <c r="GC24" s="331"/>
      <c r="GD24" s="331"/>
      <c r="GE24" s="331"/>
      <c r="GF24" s="331"/>
      <c r="GG24" s="331"/>
      <c r="GH24" s="331"/>
      <c r="GI24" s="331"/>
      <c r="GJ24" s="331"/>
      <c r="GK24" s="331"/>
      <c r="GL24" s="331"/>
      <c r="GM24" s="331"/>
      <c r="GN24" s="331"/>
      <c r="GO24" s="331"/>
      <c r="GP24" s="331"/>
      <c r="GQ24" s="331"/>
      <c r="GR24" s="331"/>
      <c r="GS24" s="331"/>
      <c r="GT24" s="331"/>
      <c r="GU24" s="331"/>
      <c r="GV24" s="331"/>
      <c r="GW24" s="331"/>
      <c r="GX24" s="331"/>
      <c r="GY24" s="331"/>
      <c r="GZ24" s="331"/>
      <c r="HA24" s="331"/>
      <c r="HB24" s="331"/>
      <c r="HC24" s="331"/>
      <c r="HD24" s="331"/>
      <c r="HE24" s="331"/>
      <c r="HF24" s="331"/>
      <c r="HG24" s="331"/>
      <c r="HH24" s="331"/>
      <c r="HI24" s="331"/>
      <c r="HJ24" s="331"/>
      <c r="HK24" s="331"/>
      <c r="HL24" s="331"/>
      <c r="HM24" s="331"/>
    </row>
    <row r="25" spans="1:221" s="330" customFormat="1" x14ac:dyDescent="0.25">
      <c r="A25" s="311"/>
      <c r="B25" s="373"/>
      <c r="F25" s="331"/>
      <c r="G25" s="331"/>
      <c r="H25" s="331"/>
      <c r="I25" s="331"/>
      <c r="J25" s="331"/>
      <c r="K25" s="331"/>
      <c r="L25" s="331"/>
      <c r="M25" s="332"/>
      <c r="N25" s="332"/>
      <c r="O25" s="332"/>
      <c r="P25" s="332"/>
      <c r="Q25" s="320"/>
      <c r="R25" s="320"/>
      <c r="S25" s="333"/>
      <c r="T25" s="333"/>
      <c r="U25" s="333"/>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c r="BD25" s="331"/>
      <c r="BE25" s="331"/>
      <c r="BF25" s="331"/>
      <c r="BG25" s="331"/>
      <c r="BH25" s="331"/>
      <c r="BI25" s="331"/>
      <c r="BJ25" s="331"/>
      <c r="BK25" s="331"/>
      <c r="BL25" s="331"/>
      <c r="BM25" s="331"/>
      <c r="BN25" s="331"/>
      <c r="BO25" s="331"/>
      <c r="BP25" s="331"/>
      <c r="BQ25" s="331"/>
      <c r="BR25" s="331"/>
      <c r="BS25" s="331"/>
      <c r="BT25" s="331"/>
      <c r="BU25" s="331"/>
      <c r="BV25" s="331"/>
      <c r="BW25" s="331"/>
      <c r="BX25" s="331"/>
      <c r="BY25" s="331"/>
      <c r="BZ25" s="331"/>
      <c r="CA25" s="331"/>
      <c r="CB25" s="331"/>
      <c r="CC25" s="331"/>
      <c r="CD25" s="331"/>
      <c r="CE25" s="331"/>
      <c r="CF25" s="331"/>
      <c r="CG25" s="331"/>
      <c r="CH25" s="331"/>
      <c r="CI25" s="331"/>
      <c r="CJ25" s="331"/>
      <c r="CK25" s="331"/>
      <c r="CL25" s="331"/>
      <c r="CM25" s="331"/>
      <c r="CN25" s="331"/>
      <c r="CO25" s="331"/>
      <c r="CP25" s="331"/>
      <c r="CQ25" s="331"/>
      <c r="CR25" s="331"/>
      <c r="CS25" s="331"/>
      <c r="CT25" s="331"/>
      <c r="CU25" s="331"/>
      <c r="CV25" s="331"/>
      <c r="CW25" s="331"/>
      <c r="CX25" s="331"/>
      <c r="CY25" s="331"/>
      <c r="CZ25" s="331"/>
      <c r="DA25" s="331"/>
      <c r="DB25" s="331"/>
      <c r="DC25" s="331"/>
      <c r="DD25" s="331"/>
      <c r="DE25" s="331"/>
      <c r="DF25" s="331"/>
      <c r="DG25" s="331"/>
      <c r="DH25" s="331"/>
      <c r="DI25" s="331"/>
      <c r="DJ25" s="331"/>
      <c r="DK25" s="331"/>
      <c r="DL25" s="331"/>
      <c r="DM25" s="331"/>
      <c r="DN25" s="331"/>
      <c r="DO25" s="331"/>
      <c r="DP25" s="331"/>
      <c r="DQ25" s="331"/>
      <c r="DR25" s="331"/>
      <c r="DS25" s="331"/>
      <c r="DT25" s="331"/>
      <c r="DU25" s="331"/>
      <c r="DV25" s="331"/>
      <c r="DW25" s="331"/>
      <c r="DX25" s="331"/>
      <c r="DY25" s="331"/>
      <c r="DZ25" s="331"/>
      <c r="EA25" s="331"/>
      <c r="EB25" s="331"/>
      <c r="EC25" s="331"/>
      <c r="ED25" s="331"/>
      <c r="EE25" s="331"/>
      <c r="EF25" s="331"/>
      <c r="EG25" s="331"/>
      <c r="EH25" s="331"/>
      <c r="EI25" s="331"/>
      <c r="EJ25" s="331"/>
      <c r="EK25" s="331"/>
      <c r="EL25" s="331"/>
      <c r="EM25" s="331"/>
      <c r="EN25" s="331"/>
      <c r="EO25" s="331"/>
      <c r="EP25" s="331"/>
      <c r="EQ25" s="331"/>
      <c r="ER25" s="331"/>
      <c r="ES25" s="331"/>
      <c r="ET25" s="331"/>
      <c r="EU25" s="331"/>
      <c r="EV25" s="331"/>
      <c r="EW25" s="331"/>
      <c r="EX25" s="331"/>
      <c r="EY25" s="331"/>
      <c r="EZ25" s="331"/>
      <c r="FA25" s="331"/>
      <c r="FB25" s="331"/>
      <c r="FC25" s="331"/>
      <c r="FD25" s="331"/>
      <c r="FE25" s="331"/>
      <c r="FF25" s="331"/>
      <c r="FG25" s="331"/>
      <c r="FH25" s="331"/>
      <c r="FI25" s="331"/>
      <c r="FJ25" s="331"/>
      <c r="FK25" s="331"/>
      <c r="FL25" s="331"/>
      <c r="FM25" s="331"/>
      <c r="FN25" s="331"/>
      <c r="FO25" s="331"/>
      <c r="FP25" s="331"/>
      <c r="FQ25" s="331"/>
      <c r="FR25" s="331"/>
      <c r="FS25" s="331"/>
      <c r="FT25" s="331"/>
      <c r="FU25" s="331"/>
      <c r="FV25" s="331"/>
      <c r="FW25" s="331"/>
      <c r="FX25" s="331"/>
      <c r="FY25" s="331"/>
      <c r="FZ25" s="331"/>
      <c r="GA25" s="331"/>
      <c r="GB25" s="331"/>
      <c r="GC25" s="331"/>
      <c r="GD25" s="331"/>
      <c r="GE25" s="331"/>
      <c r="GF25" s="331"/>
      <c r="GG25" s="331"/>
      <c r="GH25" s="331"/>
      <c r="GI25" s="331"/>
      <c r="GJ25" s="331"/>
      <c r="GK25" s="331"/>
      <c r="GL25" s="331"/>
      <c r="GM25" s="331"/>
      <c r="GN25" s="331"/>
      <c r="GO25" s="331"/>
      <c r="GP25" s="331"/>
      <c r="GQ25" s="331"/>
      <c r="GR25" s="331"/>
      <c r="GS25" s="331"/>
      <c r="GT25" s="331"/>
      <c r="GU25" s="331"/>
      <c r="GV25" s="331"/>
      <c r="GW25" s="331"/>
      <c r="GX25" s="331"/>
      <c r="GY25" s="331"/>
      <c r="GZ25" s="331"/>
      <c r="HA25" s="331"/>
      <c r="HB25" s="331"/>
      <c r="HC25" s="331"/>
      <c r="HD25" s="331"/>
      <c r="HE25" s="331"/>
      <c r="HF25" s="331"/>
      <c r="HG25" s="331"/>
      <c r="HH25" s="331"/>
      <c r="HI25" s="331"/>
      <c r="HJ25" s="331"/>
      <c r="HK25" s="331"/>
      <c r="HL25" s="331"/>
      <c r="HM25" s="331"/>
    </row>
    <row r="26" spans="1:221" s="330" customFormat="1" x14ac:dyDescent="0.25">
      <c r="A26" s="311"/>
      <c r="F26" s="331"/>
      <c r="G26" s="331"/>
      <c r="H26" s="331"/>
      <c r="I26" s="331"/>
      <c r="J26" s="331"/>
      <c r="K26" s="331"/>
      <c r="L26" s="331"/>
      <c r="M26" s="332"/>
      <c r="N26" s="332"/>
      <c r="O26" s="332"/>
      <c r="P26" s="332"/>
      <c r="Q26" s="320"/>
      <c r="R26" s="320"/>
      <c r="S26" s="333"/>
      <c r="T26" s="333"/>
      <c r="U26" s="333"/>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c r="BW26" s="331"/>
      <c r="BX26" s="331"/>
      <c r="BY26" s="331"/>
      <c r="BZ26" s="331"/>
      <c r="CA26" s="331"/>
      <c r="CB26" s="331"/>
      <c r="CC26" s="331"/>
      <c r="CD26" s="331"/>
      <c r="CE26" s="331"/>
      <c r="CF26" s="331"/>
      <c r="CG26" s="331"/>
      <c r="CH26" s="331"/>
      <c r="CI26" s="331"/>
      <c r="CJ26" s="331"/>
      <c r="CK26" s="331"/>
      <c r="CL26" s="331"/>
      <c r="CM26" s="331"/>
      <c r="CN26" s="331"/>
      <c r="CO26" s="331"/>
      <c r="CP26" s="331"/>
      <c r="CQ26" s="331"/>
      <c r="CR26" s="331"/>
      <c r="CS26" s="331"/>
      <c r="CT26" s="331"/>
      <c r="CU26" s="331"/>
      <c r="CV26" s="331"/>
      <c r="CW26" s="331"/>
      <c r="CX26" s="331"/>
      <c r="CY26" s="331"/>
      <c r="CZ26" s="331"/>
      <c r="DA26" s="331"/>
      <c r="DB26" s="331"/>
      <c r="DC26" s="331"/>
      <c r="DD26" s="331"/>
      <c r="DE26" s="331"/>
      <c r="DF26" s="331"/>
      <c r="DG26" s="331"/>
      <c r="DH26" s="331"/>
      <c r="DI26" s="331"/>
      <c r="DJ26" s="331"/>
      <c r="DK26" s="331"/>
      <c r="DL26" s="331"/>
      <c r="DM26" s="331"/>
      <c r="DN26" s="331"/>
      <c r="DO26" s="331"/>
      <c r="DP26" s="331"/>
      <c r="DQ26" s="331"/>
      <c r="DR26" s="331"/>
      <c r="DS26" s="331"/>
      <c r="DT26" s="331"/>
      <c r="DU26" s="331"/>
      <c r="DV26" s="331"/>
      <c r="DW26" s="331"/>
      <c r="DX26" s="331"/>
      <c r="DY26" s="331"/>
      <c r="DZ26" s="331"/>
      <c r="EA26" s="331"/>
      <c r="EB26" s="331"/>
      <c r="EC26" s="331"/>
      <c r="ED26" s="331"/>
      <c r="EE26" s="331"/>
      <c r="EF26" s="331"/>
      <c r="EG26" s="331"/>
      <c r="EH26" s="331"/>
      <c r="EI26" s="331"/>
      <c r="EJ26" s="331"/>
      <c r="EK26" s="331"/>
      <c r="EL26" s="331"/>
      <c r="EM26" s="331"/>
      <c r="EN26" s="331"/>
      <c r="EO26" s="331"/>
      <c r="EP26" s="331"/>
      <c r="EQ26" s="331"/>
      <c r="ER26" s="331"/>
      <c r="ES26" s="331"/>
      <c r="ET26" s="331"/>
      <c r="EU26" s="331"/>
      <c r="EV26" s="331"/>
      <c r="EW26" s="331"/>
      <c r="EX26" s="331"/>
      <c r="EY26" s="331"/>
      <c r="EZ26" s="331"/>
      <c r="FA26" s="331"/>
      <c r="FB26" s="331"/>
      <c r="FC26" s="331"/>
      <c r="FD26" s="331"/>
      <c r="FE26" s="331"/>
      <c r="FF26" s="331"/>
      <c r="FG26" s="331"/>
      <c r="FH26" s="331"/>
      <c r="FI26" s="331"/>
      <c r="FJ26" s="331"/>
      <c r="FK26" s="331"/>
      <c r="FL26" s="331"/>
      <c r="FM26" s="331"/>
      <c r="FN26" s="331"/>
      <c r="FO26" s="331"/>
      <c r="FP26" s="331"/>
      <c r="FQ26" s="331"/>
      <c r="FR26" s="331"/>
      <c r="FS26" s="331"/>
      <c r="FT26" s="331"/>
      <c r="FU26" s="331"/>
      <c r="FV26" s="331"/>
      <c r="FW26" s="331"/>
      <c r="FX26" s="331"/>
      <c r="FY26" s="331"/>
      <c r="FZ26" s="331"/>
      <c r="GA26" s="331"/>
      <c r="GB26" s="331"/>
      <c r="GC26" s="331"/>
      <c r="GD26" s="331"/>
      <c r="GE26" s="331"/>
      <c r="GF26" s="331"/>
      <c r="GG26" s="331"/>
      <c r="GH26" s="331"/>
      <c r="GI26" s="331"/>
      <c r="GJ26" s="331"/>
      <c r="GK26" s="331"/>
      <c r="GL26" s="331"/>
      <c r="GM26" s="331"/>
      <c r="GN26" s="331"/>
      <c r="GO26" s="331"/>
      <c r="GP26" s="331"/>
      <c r="GQ26" s="331"/>
      <c r="GR26" s="331"/>
      <c r="GS26" s="331"/>
      <c r="GT26" s="331"/>
      <c r="GU26" s="331"/>
      <c r="GV26" s="331"/>
      <c r="GW26" s="331"/>
      <c r="GX26" s="331"/>
      <c r="GY26" s="331"/>
      <c r="GZ26" s="331"/>
      <c r="HA26" s="331"/>
      <c r="HB26" s="331"/>
      <c r="HC26" s="331"/>
      <c r="HD26" s="331"/>
      <c r="HE26" s="331"/>
      <c r="HF26" s="331"/>
      <c r="HG26" s="331"/>
      <c r="HH26" s="331"/>
      <c r="HI26" s="331"/>
      <c r="HJ26" s="331"/>
      <c r="HK26" s="331"/>
      <c r="HL26" s="331"/>
      <c r="HM26" s="331"/>
    </row>
    <row r="27" spans="1:221" s="330" customFormat="1" x14ac:dyDescent="0.25">
      <c r="A27" s="311"/>
      <c r="F27" s="331"/>
      <c r="G27" s="331"/>
      <c r="H27" s="331"/>
      <c r="I27" s="331"/>
      <c r="J27" s="331"/>
      <c r="K27" s="331"/>
      <c r="L27" s="331"/>
      <c r="M27" s="332"/>
      <c r="N27" s="332"/>
      <c r="O27" s="332"/>
      <c r="P27" s="332"/>
      <c r="Q27" s="320"/>
      <c r="R27" s="320"/>
      <c r="S27" s="333"/>
      <c r="T27" s="333"/>
      <c r="U27" s="333"/>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31"/>
      <c r="CN27" s="331"/>
      <c r="CO27" s="331"/>
      <c r="CP27" s="331"/>
      <c r="CQ27" s="331"/>
      <c r="CR27" s="331"/>
      <c r="CS27" s="331"/>
      <c r="CT27" s="331"/>
      <c r="CU27" s="331"/>
      <c r="CV27" s="331"/>
      <c r="CW27" s="331"/>
      <c r="CX27" s="331"/>
      <c r="CY27" s="331"/>
      <c r="CZ27" s="331"/>
      <c r="DA27" s="331"/>
      <c r="DB27" s="331"/>
      <c r="DC27" s="331"/>
      <c r="DD27" s="331"/>
      <c r="DE27" s="331"/>
      <c r="DF27" s="331"/>
      <c r="DG27" s="331"/>
      <c r="DH27" s="331"/>
      <c r="DI27" s="331"/>
      <c r="DJ27" s="331"/>
      <c r="DK27" s="331"/>
      <c r="DL27" s="331"/>
      <c r="DM27" s="331"/>
      <c r="DN27" s="331"/>
      <c r="DO27" s="331"/>
      <c r="DP27" s="331"/>
      <c r="DQ27" s="331"/>
      <c r="DR27" s="331"/>
      <c r="DS27" s="331"/>
      <c r="DT27" s="331"/>
      <c r="DU27" s="331"/>
      <c r="DV27" s="331"/>
      <c r="DW27" s="331"/>
      <c r="DX27" s="331"/>
      <c r="DY27" s="331"/>
      <c r="DZ27" s="331"/>
      <c r="EA27" s="331"/>
      <c r="EB27" s="331"/>
      <c r="EC27" s="331"/>
      <c r="ED27" s="331"/>
      <c r="EE27" s="331"/>
      <c r="EF27" s="331"/>
      <c r="EG27" s="331"/>
      <c r="EH27" s="331"/>
      <c r="EI27" s="331"/>
      <c r="EJ27" s="331"/>
      <c r="EK27" s="331"/>
      <c r="EL27" s="331"/>
      <c r="EM27" s="331"/>
      <c r="EN27" s="331"/>
      <c r="EO27" s="331"/>
      <c r="EP27" s="331"/>
      <c r="EQ27" s="331"/>
      <c r="ER27" s="331"/>
      <c r="ES27" s="331"/>
      <c r="ET27" s="331"/>
      <c r="EU27" s="331"/>
      <c r="EV27" s="331"/>
      <c r="EW27" s="331"/>
      <c r="EX27" s="331"/>
      <c r="EY27" s="331"/>
      <c r="EZ27" s="331"/>
      <c r="FA27" s="331"/>
      <c r="FB27" s="331"/>
      <c r="FC27" s="331"/>
      <c r="FD27" s="331"/>
      <c r="FE27" s="331"/>
      <c r="FF27" s="331"/>
      <c r="FG27" s="331"/>
      <c r="FH27" s="331"/>
      <c r="FI27" s="331"/>
      <c r="FJ27" s="331"/>
      <c r="FK27" s="331"/>
      <c r="FL27" s="331"/>
      <c r="FM27" s="331"/>
      <c r="FN27" s="331"/>
      <c r="FO27" s="331"/>
      <c r="FP27" s="331"/>
      <c r="FQ27" s="331"/>
      <c r="FR27" s="331"/>
      <c r="FS27" s="331"/>
      <c r="FT27" s="331"/>
      <c r="FU27" s="331"/>
      <c r="FV27" s="331"/>
      <c r="FW27" s="331"/>
      <c r="FX27" s="331"/>
      <c r="FY27" s="331"/>
      <c r="FZ27" s="331"/>
      <c r="GA27" s="331"/>
      <c r="GB27" s="331"/>
      <c r="GC27" s="331"/>
      <c r="GD27" s="331"/>
      <c r="GE27" s="331"/>
      <c r="GF27" s="331"/>
      <c r="GG27" s="331"/>
      <c r="GH27" s="331"/>
      <c r="GI27" s="331"/>
      <c r="GJ27" s="331"/>
      <c r="GK27" s="331"/>
      <c r="GL27" s="331"/>
      <c r="GM27" s="331"/>
      <c r="GN27" s="331"/>
      <c r="GO27" s="331"/>
      <c r="GP27" s="331"/>
      <c r="GQ27" s="331"/>
      <c r="GR27" s="331"/>
      <c r="GS27" s="331"/>
      <c r="GT27" s="331"/>
      <c r="GU27" s="331"/>
      <c r="GV27" s="331"/>
      <c r="GW27" s="331"/>
      <c r="GX27" s="331"/>
      <c r="GY27" s="331"/>
      <c r="GZ27" s="331"/>
      <c r="HA27" s="331"/>
      <c r="HB27" s="331"/>
      <c r="HC27" s="331"/>
      <c r="HD27" s="331"/>
      <c r="HE27" s="331"/>
      <c r="HF27" s="331"/>
      <c r="HG27" s="331"/>
      <c r="HH27" s="331"/>
      <c r="HI27" s="331"/>
      <c r="HJ27" s="331"/>
      <c r="HK27" s="331"/>
      <c r="HL27" s="331"/>
      <c r="HM27" s="331"/>
    </row>
    <row r="28" spans="1:221" s="330" customFormat="1" x14ac:dyDescent="0.25">
      <c r="A28" s="311"/>
      <c r="F28" s="331"/>
      <c r="G28" s="331"/>
      <c r="H28" s="331"/>
      <c r="I28" s="331"/>
      <c r="J28" s="331"/>
      <c r="K28" s="331"/>
      <c r="L28" s="331"/>
      <c r="M28" s="332"/>
      <c r="N28" s="332"/>
      <c r="O28" s="332"/>
      <c r="P28" s="332"/>
      <c r="Q28" s="320"/>
      <c r="R28" s="320"/>
      <c r="S28" s="333"/>
      <c r="T28" s="333"/>
      <c r="U28" s="333"/>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c r="DC28" s="331"/>
      <c r="DD28" s="331"/>
      <c r="DE28" s="331"/>
      <c r="DF28" s="331"/>
      <c r="DG28" s="331"/>
      <c r="DH28" s="331"/>
      <c r="DI28" s="331"/>
      <c r="DJ28" s="331"/>
      <c r="DK28" s="331"/>
      <c r="DL28" s="331"/>
      <c r="DM28" s="331"/>
      <c r="DN28" s="331"/>
      <c r="DO28" s="331"/>
      <c r="DP28" s="331"/>
      <c r="DQ28" s="331"/>
      <c r="DR28" s="331"/>
      <c r="DS28" s="331"/>
      <c r="DT28" s="331"/>
      <c r="DU28" s="331"/>
      <c r="DV28" s="331"/>
      <c r="DW28" s="331"/>
      <c r="DX28" s="331"/>
      <c r="DY28" s="331"/>
      <c r="DZ28" s="331"/>
      <c r="EA28" s="331"/>
      <c r="EB28" s="331"/>
      <c r="EC28" s="331"/>
      <c r="ED28" s="331"/>
      <c r="EE28" s="331"/>
      <c r="EF28" s="331"/>
      <c r="EG28" s="331"/>
      <c r="EH28" s="331"/>
      <c r="EI28" s="331"/>
      <c r="EJ28" s="331"/>
      <c r="EK28" s="331"/>
      <c r="EL28" s="331"/>
      <c r="EM28" s="331"/>
      <c r="EN28" s="331"/>
      <c r="EO28" s="331"/>
      <c r="EP28" s="331"/>
      <c r="EQ28" s="331"/>
      <c r="ER28" s="331"/>
      <c r="ES28" s="331"/>
      <c r="ET28" s="331"/>
      <c r="EU28" s="331"/>
      <c r="EV28" s="331"/>
      <c r="EW28" s="331"/>
      <c r="EX28" s="331"/>
      <c r="EY28" s="331"/>
      <c r="EZ28" s="331"/>
      <c r="FA28" s="331"/>
      <c r="FB28" s="331"/>
      <c r="FC28" s="331"/>
      <c r="FD28" s="331"/>
      <c r="FE28" s="331"/>
      <c r="FF28" s="331"/>
      <c r="FG28" s="331"/>
      <c r="FH28" s="331"/>
      <c r="FI28" s="331"/>
      <c r="FJ28" s="331"/>
      <c r="FK28" s="331"/>
      <c r="FL28" s="331"/>
      <c r="FM28" s="331"/>
      <c r="FN28" s="331"/>
      <c r="FO28" s="331"/>
      <c r="FP28" s="331"/>
      <c r="FQ28" s="331"/>
      <c r="FR28" s="331"/>
      <c r="FS28" s="331"/>
      <c r="FT28" s="331"/>
      <c r="FU28" s="331"/>
      <c r="FV28" s="331"/>
      <c r="FW28" s="331"/>
      <c r="FX28" s="331"/>
      <c r="FY28" s="331"/>
      <c r="FZ28" s="331"/>
      <c r="GA28" s="331"/>
      <c r="GB28" s="331"/>
      <c r="GC28" s="331"/>
      <c r="GD28" s="331"/>
      <c r="GE28" s="331"/>
      <c r="GF28" s="331"/>
      <c r="GG28" s="331"/>
      <c r="GH28" s="331"/>
      <c r="GI28" s="331"/>
      <c r="GJ28" s="331"/>
      <c r="GK28" s="331"/>
      <c r="GL28" s="331"/>
      <c r="GM28" s="331"/>
      <c r="GN28" s="331"/>
      <c r="GO28" s="331"/>
      <c r="GP28" s="331"/>
      <c r="GQ28" s="331"/>
      <c r="GR28" s="331"/>
      <c r="GS28" s="331"/>
      <c r="GT28" s="331"/>
      <c r="GU28" s="331"/>
      <c r="GV28" s="331"/>
      <c r="GW28" s="331"/>
      <c r="GX28" s="331"/>
      <c r="GY28" s="331"/>
      <c r="GZ28" s="331"/>
      <c r="HA28" s="331"/>
      <c r="HB28" s="331"/>
      <c r="HC28" s="331"/>
      <c r="HD28" s="331"/>
      <c r="HE28" s="331"/>
      <c r="HF28" s="331"/>
      <c r="HG28" s="331"/>
      <c r="HH28" s="331"/>
      <c r="HI28" s="331"/>
      <c r="HJ28" s="331"/>
      <c r="HK28" s="331"/>
      <c r="HL28" s="331"/>
      <c r="HM28" s="331"/>
    </row>
    <row r="29" spans="1:221" s="330" customFormat="1" x14ac:dyDescent="0.25">
      <c r="A29" s="311"/>
      <c r="F29" s="331"/>
      <c r="G29" s="331"/>
      <c r="H29" s="331"/>
      <c r="I29" s="331"/>
      <c r="J29" s="331"/>
      <c r="K29" s="331"/>
      <c r="L29" s="331"/>
      <c r="M29" s="332"/>
      <c r="N29" s="332"/>
      <c r="O29" s="332"/>
      <c r="P29" s="332"/>
      <c r="Q29" s="320"/>
      <c r="R29" s="320"/>
      <c r="S29" s="333"/>
      <c r="T29" s="333"/>
      <c r="U29" s="333"/>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c r="BS29" s="331"/>
      <c r="BT29" s="331"/>
      <c r="BU29" s="331"/>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c r="DC29" s="331"/>
      <c r="DD29" s="331"/>
      <c r="DE29" s="331"/>
      <c r="DF29" s="331"/>
      <c r="DG29" s="331"/>
      <c r="DH29" s="331"/>
      <c r="DI29" s="331"/>
      <c r="DJ29" s="331"/>
      <c r="DK29" s="331"/>
      <c r="DL29" s="331"/>
      <c r="DM29" s="331"/>
      <c r="DN29" s="331"/>
      <c r="DO29" s="331"/>
      <c r="DP29" s="331"/>
      <c r="DQ29" s="331"/>
      <c r="DR29" s="331"/>
      <c r="DS29" s="331"/>
      <c r="DT29" s="331"/>
      <c r="DU29" s="331"/>
      <c r="DV29" s="331"/>
      <c r="DW29" s="331"/>
      <c r="DX29" s="331"/>
      <c r="DY29" s="331"/>
      <c r="DZ29" s="331"/>
      <c r="EA29" s="331"/>
      <c r="EB29" s="331"/>
      <c r="EC29" s="331"/>
      <c r="ED29" s="331"/>
      <c r="EE29" s="331"/>
      <c r="EF29" s="331"/>
      <c r="EG29" s="331"/>
      <c r="EH29" s="331"/>
      <c r="EI29" s="331"/>
      <c r="EJ29" s="331"/>
      <c r="EK29" s="331"/>
      <c r="EL29" s="331"/>
      <c r="EM29" s="331"/>
      <c r="EN29" s="331"/>
      <c r="EO29" s="331"/>
      <c r="EP29" s="331"/>
      <c r="EQ29" s="331"/>
      <c r="ER29" s="331"/>
      <c r="ES29" s="331"/>
      <c r="ET29" s="331"/>
      <c r="EU29" s="331"/>
      <c r="EV29" s="331"/>
      <c r="EW29" s="331"/>
      <c r="EX29" s="331"/>
      <c r="EY29" s="331"/>
      <c r="EZ29" s="331"/>
      <c r="FA29" s="331"/>
      <c r="FB29" s="331"/>
      <c r="FC29" s="331"/>
      <c r="FD29" s="331"/>
      <c r="FE29" s="331"/>
      <c r="FF29" s="331"/>
      <c r="FG29" s="331"/>
      <c r="FH29" s="331"/>
      <c r="FI29" s="331"/>
      <c r="FJ29" s="331"/>
      <c r="FK29" s="331"/>
      <c r="FL29" s="331"/>
      <c r="FM29" s="331"/>
      <c r="FN29" s="331"/>
      <c r="FO29" s="331"/>
      <c r="FP29" s="331"/>
      <c r="FQ29" s="331"/>
      <c r="FR29" s="331"/>
      <c r="FS29" s="331"/>
      <c r="FT29" s="331"/>
      <c r="FU29" s="331"/>
      <c r="FV29" s="331"/>
      <c r="FW29" s="331"/>
      <c r="FX29" s="331"/>
      <c r="FY29" s="331"/>
      <c r="FZ29" s="331"/>
      <c r="GA29" s="331"/>
      <c r="GB29" s="331"/>
      <c r="GC29" s="331"/>
      <c r="GD29" s="331"/>
      <c r="GE29" s="331"/>
      <c r="GF29" s="331"/>
      <c r="GG29" s="331"/>
      <c r="GH29" s="331"/>
      <c r="GI29" s="331"/>
      <c r="GJ29" s="331"/>
      <c r="GK29" s="331"/>
      <c r="GL29" s="331"/>
      <c r="GM29" s="331"/>
      <c r="GN29" s="331"/>
      <c r="GO29" s="331"/>
      <c r="GP29" s="331"/>
      <c r="GQ29" s="331"/>
      <c r="GR29" s="331"/>
      <c r="GS29" s="331"/>
      <c r="GT29" s="331"/>
      <c r="GU29" s="331"/>
      <c r="GV29" s="331"/>
      <c r="GW29" s="331"/>
      <c r="GX29" s="331"/>
      <c r="GY29" s="331"/>
      <c r="GZ29" s="331"/>
      <c r="HA29" s="331"/>
      <c r="HB29" s="331"/>
      <c r="HC29" s="331"/>
      <c r="HD29" s="331"/>
      <c r="HE29" s="331"/>
      <c r="HF29" s="331"/>
      <c r="HG29" s="331"/>
      <c r="HH29" s="331"/>
      <c r="HI29" s="331"/>
      <c r="HJ29" s="331"/>
      <c r="HK29" s="331"/>
      <c r="HL29" s="331"/>
      <c r="HM29" s="331"/>
    </row>
    <row r="30" spans="1:221" s="330" customFormat="1" x14ac:dyDescent="0.25">
      <c r="A30" s="311"/>
      <c r="F30" s="331"/>
      <c r="G30" s="331"/>
      <c r="H30" s="331"/>
      <c r="I30" s="331"/>
      <c r="J30" s="331"/>
      <c r="K30" s="331"/>
      <c r="L30" s="331"/>
      <c r="M30" s="332"/>
      <c r="N30" s="332"/>
      <c r="O30" s="332"/>
      <c r="P30" s="332"/>
      <c r="Q30" s="320"/>
      <c r="R30" s="320"/>
      <c r="S30" s="333"/>
      <c r="T30" s="333"/>
      <c r="U30" s="333"/>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c r="BS30" s="331"/>
      <c r="BT30" s="331"/>
      <c r="BU30" s="331"/>
      <c r="BV30" s="331"/>
      <c r="BW30" s="331"/>
      <c r="BX30" s="331"/>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c r="DC30" s="331"/>
      <c r="DD30" s="331"/>
      <c r="DE30" s="331"/>
      <c r="DF30" s="331"/>
      <c r="DG30" s="331"/>
      <c r="DH30" s="331"/>
      <c r="DI30" s="331"/>
      <c r="DJ30" s="331"/>
      <c r="DK30" s="331"/>
      <c r="DL30" s="331"/>
      <c r="DM30" s="331"/>
      <c r="DN30" s="331"/>
      <c r="DO30" s="331"/>
      <c r="DP30" s="331"/>
      <c r="DQ30" s="331"/>
      <c r="DR30" s="331"/>
      <c r="DS30" s="331"/>
      <c r="DT30" s="331"/>
      <c r="DU30" s="331"/>
      <c r="DV30" s="331"/>
      <c r="DW30" s="331"/>
      <c r="DX30" s="331"/>
      <c r="DY30" s="331"/>
      <c r="DZ30" s="331"/>
      <c r="EA30" s="331"/>
      <c r="EB30" s="331"/>
      <c r="EC30" s="331"/>
      <c r="ED30" s="331"/>
      <c r="EE30" s="331"/>
      <c r="EF30" s="331"/>
      <c r="EG30" s="331"/>
      <c r="EH30" s="331"/>
      <c r="EI30" s="331"/>
      <c r="EJ30" s="331"/>
      <c r="EK30" s="331"/>
      <c r="EL30" s="331"/>
      <c r="EM30" s="331"/>
      <c r="EN30" s="331"/>
      <c r="EO30" s="331"/>
      <c r="EP30" s="331"/>
      <c r="EQ30" s="331"/>
      <c r="ER30" s="331"/>
      <c r="ES30" s="331"/>
      <c r="ET30" s="331"/>
      <c r="EU30" s="331"/>
      <c r="EV30" s="331"/>
      <c r="EW30" s="331"/>
      <c r="EX30" s="331"/>
      <c r="EY30" s="331"/>
      <c r="EZ30" s="331"/>
      <c r="FA30" s="331"/>
      <c r="FB30" s="331"/>
      <c r="FC30" s="331"/>
      <c r="FD30" s="331"/>
      <c r="FE30" s="331"/>
      <c r="FF30" s="331"/>
      <c r="FG30" s="331"/>
      <c r="FH30" s="331"/>
      <c r="FI30" s="331"/>
      <c r="FJ30" s="331"/>
      <c r="FK30" s="331"/>
      <c r="FL30" s="331"/>
      <c r="FM30" s="331"/>
      <c r="FN30" s="331"/>
      <c r="FO30" s="331"/>
      <c r="FP30" s="331"/>
      <c r="FQ30" s="331"/>
      <c r="FR30" s="331"/>
      <c r="FS30" s="331"/>
      <c r="FT30" s="331"/>
      <c r="FU30" s="331"/>
      <c r="FV30" s="331"/>
      <c r="FW30" s="331"/>
      <c r="FX30" s="331"/>
      <c r="FY30" s="331"/>
      <c r="FZ30" s="331"/>
      <c r="GA30" s="331"/>
      <c r="GB30" s="331"/>
      <c r="GC30" s="331"/>
      <c r="GD30" s="331"/>
      <c r="GE30" s="331"/>
      <c r="GF30" s="331"/>
      <c r="GG30" s="331"/>
      <c r="GH30" s="331"/>
      <c r="GI30" s="331"/>
      <c r="GJ30" s="331"/>
      <c r="GK30" s="331"/>
      <c r="GL30" s="331"/>
      <c r="GM30" s="331"/>
      <c r="GN30" s="331"/>
      <c r="GO30" s="331"/>
      <c r="GP30" s="331"/>
      <c r="GQ30" s="331"/>
      <c r="GR30" s="331"/>
      <c r="GS30" s="331"/>
      <c r="GT30" s="331"/>
      <c r="GU30" s="331"/>
      <c r="GV30" s="331"/>
      <c r="GW30" s="331"/>
      <c r="GX30" s="331"/>
      <c r="GY30" s="331"/>
      <c r="GZ30" s="331"/>
      <c r="HA30" s="331"/>
      <c r="HB30" s="331"/>
      <c r="HC30" s="331"/>
      <c r="HD30" s="331"/>
      <c r="HE30" s="331"/>
      <c r="HF30" s="331"/>
      <c r="HG30" s="331"/>
      <c r="HH30" s="331"/>
      <c r="HI30" s="331"/>
      <c r="HJ30" s="331"/>
      <c r="HK30" s="331"/>
      <c r="HL30" s="331"/>
      <c r="HM30" s="331"/>
    </row>
    <row r="31" spans="1:221" s="330" customFormat="1" x14ac:dyDescent="0.25">
      <c r="A31" s="311"/>
      <c r="F31" s="331"/>
      <c r="G31" s="331"/>
      <c r="H31" s="331"/>
      <c r="I31" s="331"/>
      <c r="J31" s="331"/>
      <c r="K31" s="331"/>
      <c r="L31" s="331"/>
      <c r="M31" s="332"/>
      <c r="N31" s="332"/>
      <c r="O31" s="332"/>
      <c r="P31" s="332"/>
      <c r="Q31" s="320"/>
      <c r="R31" s="320"/>
      <c r="S31" s="333"/>
      <c r="T31" s="333"/>
      <c r="U31" s="333"/>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1"/>
      <c r="BJ31" s="331"/>
      <c r="BK31" s="331"/>
      <c r="BL31" s="331"/>
      <c r="BM31" s="331"/>
      <c r="BN31" s="331"/>
      <c r="BO31" s="331"/>
      <c r="BP31" s="331"/>
      <c r="BQ31" s="331"/>
      <c r="BR31" s="331"/>
      <c r="BS31" s="331"/>
      <c r="BT31" s="331"/>
      <c r="BU31" s="331"/>
      <c r="BV31" s="331"/>
      <c r="BW31" s="331"/>
      <c r="BX31" s="331"/>
      <c r="BY31" s="331"/>
      <c r="BZ31" s="331"/>
      <c r="CA31" s="331"/>
      <c r="CB31" s="331"/>
      <c r="CC31" s="331"/>
      <c r="CD31" s="331"/>
      <c r="CE31" s="331"/>
      <c r="CF31" s="331"/>
      <c r="CG31" s="331"/>
      <c r="CH31" s="331"/>
      <c r="CI31" s="331"/>
      <c r="CJ31" s="331"/>
      <c r="CK31" s="331"/>
      <c r="CL31" s="331"/>
      <c r="CM31" s="331"/>
      <c r="CN31" s="331"/>
      <c r="CO31" s="331"/>
      <c r="CP31" s="331"/>
      <c r="CQ31" s="331"/>
      <c r="CR31" s="331"/>
      <c r="CS31" s="331"/>
      <c r="CT31" s="331"/>
      <c r="CU31" s="331"/>
      <c r="CV31" s="331"/>
      <c r="CW31" s="331"/>
      <c r="CX31" s="331"/>
      <c r="CY31" s="331"/>
      <c r="CZ31" s="331"/>
      <c r="DA31" s="331"/>
      <c r="DB31" s="331"/>
      <c r="DC31" s="331"/>
      <c r="DD31" s="331"/>
      <c r="DE31" s="331"/>
      <c r="DF31" s="331"/>
      <c r="DG31" s="331"/>
      <c r="DH31" s="331"/>
      <c r="DI31" s="331"/>
      <c r="DJ31" s="331"/>
      <c r="DK31" s="331"/>
      <c r="DL31" s="331"/>
      <c r="DM31" s="331"/>
      <c r="DN31" s="331"/>
      <c r="DO31" s="331"/>
      <c r="DP31" s="331"/>
      <c r="DQ31" s="331"/>
      <c r="DR31" s="331"/>
      <c r="DS31" s="331"/>
      <c r="DT31" s="331"/>
      <c r="DU31" s="331"/>
      <c r="DV31" s="331"/>
      <c r="DW31" s="331"/>
      <c r="DX31" s="331"/>
      <c r="DY31" s="331"/>
      <c r="DZ31" s="331"/>
      <c r="EA31" s="331"/>
      <c r="EB31" s="331"/>
      <c r="EC31" s="331"/>
      <c r="ED31" s="331"/>
      <c r="EE31" s="331"/>
      <c r="EF31" s="331"/>
      <c r="EG31" s="331"/>
      <c r="EH31" s="331"/>
      <c r="EI31" s="331"/>
      <c r="EJ31" s="331"/>
      <c r="EK31" s="331"/>
      <c r="EL31" s="331"/>
      <c r="EM31" s="331"/>
      <c r="EN31" s="331"/>
      <c r="EO31" s="331"/>
      <c r="EP31" s="331"/>
      <c r="EQ31" s="331"/>
      <c r="ER31" s="331"/>
      <c r="ES31" s="331"/>
      <c r="ET31" s="331"/>
      <c r="EU31" s="331"/>
      <c r="EV31" s="331"/>
      <c r="EW31" s="331"/>
      <c r="EX31" s="331"/>
      <c r="EY31" s="331"/>
      <c r="EZ31" s="331"/>
      <c r="FA31" s="331"/>
      <c r="FB31" s="331"/>
      <c r="FC31" s="331"/>
      <c r="FD31" s="331"/>
      <c r="FE31" s="331"/>
      <c r="FF31" s="331"/>
      <c r="FG31" s="331"/>
      <c r="FH31" s="331"/>
      <c r="FI31" s="331"/>
      <c r="FJ31" s="331"/>
      <c r="FK31" s="331"/>
      <c r="FL31" s="331"/>
      <c r="FM31" s="331"/>
      <c r="FN31" s="331"/>
      <c r="FO31" s="331"/>
      <c r="FP31" s="331"/>
      <c r="FQ31" s="331"/>
      <c r="FR31" s="331"/>
      <c r="FS31" s="331"/>
      <c r="FT31" s="331"/>
      <c r="FU31" s="331"/>
      <c r="FV31" s="331"/>
      <c r="FW31" s="331"/>
      <c r="FX31" s="331"/>
      <c r="FY31" s="331"/>
      <c r="FZ31" s="331"/>
      <c r="GA31" s="331"/>
      <c r="GB31" s="331"/>
      <c r="GC31" s="331"/>
      <c r="GD31" s="331"/>
      <c r="GE31" s="331"/>
      <c r="GF31" s="331"/>
      <c r="GG31" s="331"/>
      <c r="GH31" s="331"/>
      <c r="GI31" s="331"/>
      <c r="GJ31" s="331"/>
      <c r="GK31" s="331"/>
      <c r="GL31" s="331"/>
      <c r="GM31" s="331"/>
      <c r="GN31" s="331"/>
      <c r="GO31" s="331"/>
      <c r="GP31" s="331"/>
      <c r="GQ31" s="331"/>
      <c r="GR31" s="331"/>
      <c r="GS31" s="331"/>
      <c r="GT31" s="331"/>
      <c r="GU31" s="331"/>
      <c r="GV31" s="331"/>
      <c r="GW31" s="331"/>
      <c r="GX31" s="331"/>
      <c r="GY31" s="331"/>
      <c r="GZ31" s="331"/>
      <c r="HA31" s="331"/>
      <c r="HB31" s="331"/>
      <c r="HC31" s="331"/>
      <c r="HD31" s="331"/>
      <c r="HE31" s="331"/>
      <c r="HF31" s="331"/>
      <c r="HG31" s="331"/>
      <c r="HH31" s="331"/>
      <c r="HI31" s="331"/>
      <c r="HJ31" s="331"/>
      <c r="HK31" s="331"/>
      <c r="HL31" s="331"/>
      <c r="HM31" s="331"/>
    </row>
    <row r="32" spans="1:221" s="330" customFormat="1" x14ac:dyDescent="0.25">
      <c r="A32" s="311"/>
      <c r="F32" s="331"/>
      <c r="G32" s="331"/>
      <c r="H32" s="331"/>
      <c r="I32" s="331"/>
      <c r="J32" s="331"/>
      <c r="K32" s="331"/>
      <c r="L32" s="331"/>
      <c r="M32" s="332"/>
      <c r="N32" s="332"/>
      <c r="O32" s="332"/>
      <c r="P32" s="332"/>
      <c r="Q32" s="320"/>
      <c r="R32" s="320"/>
      <c r="S32" s="333"/>
      <c r="T32" s="333"/>
      <c r="U32" s="333"/>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R32" s="331"/>
      <c r="BS32" s="331"/>
      <c r="BT32" s="331"/>
      <c r="BU32" s="331"/>
      <c r="BV32" s="331"/>
      <c r="BW32" s="331"/>
      <c r="BX32" s="331"/>
      <c r="BY32" s="331"/>
      <c r="BZ32" s="331"/>
      <c r="CA32" s="331"/>
      <c r="CB32" s="331"/>
      <c r="CC32" s="331"/>
      <c r="CD32" s="331"/>
      <c r="CE32" s="331"/>
      <c r="CF32" s="331"/>
      <c r="CG32" s="331"/>
      <c r="CH32" s="331"/>
      <c r="CI32" s="331"/>
      <c r="CJ32" s="331"/>
      <c r="CK32" s="331"/>
      <c r="CL32" s="331"/>
      <c r="CM32" s="331"/>
      <c r="CN32" s="331"/>
      <c r="CO32" s="331"/>
      <c r="CP32" s="331"/>
      <c r="CQ32" s="331"/>
      <c r="CR32" s="331"/>
      <c r="CS32" s="331"/>
      <c r="CT32" s="331"/>
      <c r="CU32" s="331"/>
      <c r="CV32" s="331"/>
      <c r="CW32" s="331"/>
      <c r="CX32" s="331"/>
      <c r="CY32" s="331"/>
      <c r="CZ32" s="331"/>
      <c r="DA32" s="331"/>
      <c r="DB32" s="331"/>
      <c r="DC32" s="331"/>
      <c r="DD32" s="331"/>
      <c r="DE32" s="331"/>
      <c r="DF32" s="331"/>
      <c r="DG32" s="331"/>
      <c r="DH32" s="331"/>
      <c r="DI32" s="331"/>
      <c r="DJ32" s="331"/>
      <c r="DK32" s="331"/>
      <c r="DL32" s="331"/>
      <c r="DM32" s="331"/>
      <c r="DN32" s="331"/>
      <c r="DO32" s="331"/>
      <c r="DP32" s="331"/>
      <c r="DQ32" s="331"/>
      <c r="DR32" s="331"/>
      <c r="DS32" s="331"/>
      <c r="DT32" s="331"/>
      <c r="DU32" s="331"/>
      <c r="DV32" s="331"/>
      <c r="DW32" s="331"/>
      <c r="DX32" s="331"/>
      <c r="DY32" s="331"/>
      <c r="DZ32" s="331"/>
      <c r="EA32" s="331"/>
      <c r="EB32" s="331"/>
      <c r="EC32" s="331"/>
      <c r="ED32" s="331"/>
      <c r="EE32" s="331"/>
      <c r="EF32" s="331"/>
      <c r="EG32" s="331"/>
      <c r="EH32" s="331"/>
      <c r="EI32" s="331"/>
      <c r="EJ32" s="331"/>
      <c r="EK32" s="331"/>
      <c r="EL32" s="331"/>
      <c r="EM32" s="331"/>
      <c r="EN32" s="331"/>
      <c r="EO32" s="331"/>
      <c r="EP32" s="331"/>
      <c r="EQ32" s="331"/>
      <c r="ER32" s="331"/>
      <c r="ES32" s="331"/>
      <c r="ET32" s="331"/>
      <c r="EU32" s="331"/>
      <c r="EV32" s="331"/>
      <c r="EW32" s="331"/>
      <c r="EX32" s="331"/>
      <c r="EY32" s="331"/>
      <c r="EZ32" s="331"/>
      <c r="FA32" s="331"/>
      <c r="FB32" s="331"/>
      <c r="FC32" s="331"/>
      <c r="FD32" s="331"/>
      <c r="FE32" s="331"/>
      <c r="FF32" s="331"/>
      <c r="FG32" s="331"/>
      <c r="FH32" s="331"/>
      <c r="FI32" s="331"/>
      <c r="FJ32" s="331"/>
      <c r="FK32" s="331"/>
      <c r="FL32" s="331"/>
      <c r="FM32" s="331"/>
      <c r="FN32" s="331"/>
      <c r="FO32" s="331"/>
      <c r="FP32" s="331"/>
      <c r="FQ32" s="331"/>
      <c r="FR32" s="331"/>
      <c r="FS32" s="331"/>
      <c r="FT32" s="331"/>
      <c r="FU32" s="331"/>
      <c r="FV32" s="331"/>
      <c r="FW32" s="331"/>
      <c r="FX32" s="331"/>
      <c r="FY32" s="331"/>
      <c r="FZ32" s="331"/>
      <c r="GA32" s="331"/>
      <c r="GB32" s="331"/>
      <c r="GC32" s="331"/>
      <c r="GD32" s="331"/>
      <c r="GE32" s="331"/>
      <c r="GF32" s="331"/>
      <c r="GG32" s="331"/>
      <c r="GH32" s="331"/>
      <c r="GI32" s="331"/>
      <c r="GJ32" s="331"/>
      <c r="GK32" s="331"/>
      <c r="GL32" s="331"/>
      <c r="GM32" s="331"/>
      <c r="GN32" s="331"/>
      <c r="GO32" s="331"/>
      <c r="GP32" s="331"/>
      <c r="GQ32" s="331"/>
      <c r="GR32" s="331"/>
      <c r="GS32" s="331"/>
      <c r="GT32" s="331"/>
      <c r="GU32" s="331"/>
      <c r="GV32" s="331"/>
      <c r="GW32" s="331"/>
      <c r="GX32" s="331"/>
      <c r="GY32" s="331"/>
      <c r="GZ32" s="331"/>
      <c r="HA32" s="331"/>
      <c r="HB32" s="331"/>
      <c r="HC32" s="331"/>
      <c r="HD32" s="331"/>
      <c r="HE32" s="331"/>
      <c r="HF32" s="331"/>
      <c r="HG32" s="331"/>
      <c r="HH32" s="331"/>
      <c r="HI32" s="331"/>
      <c r="HJ32" s="331"/>
      <c r="HK32" s="331"/>
      <c r="HL32" s="331"/>
      <c r="HM32" s="331"/>
    </row>
    <row r="33" spans="1:221" s="330" customFormat="1" x14ac:dyDescent="0.25">
      <c r="A33" s="311"/>
      <c r="F33" s="331"/>
      <c r="G33" s="331"/>
      <c r="H33" s="331"/>
      <c r="I33" s="331"/>
      <c r="J33" s="331"/>
      <c r="K33" s="331"/>
      <c r="L33" s="331"/>
      <c r="M33" s="332"/>
      <c r="N33" s="332"/>
      <c r="O33" s="332"/>
      <c r="P33" s="332"/>
      <c r="Q33" s="320"/>
      <c r="R33" s="320"/>
      <c r="S33" s="333"/>
      <c r="T33" s="333"/>
      <c r="U33" s="333"/>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R33" s="331"/>
      <c r="BS33" s="331"/>
      <c r="BT33" s="331"/>
      <c r="BU33" s="331"/>
      <c r="BV33" s="331"/>
      <c r="BW33" s="331"/>
      <c r="BX33" s="331"/>
      <c r="BY33" s="331"/>
      <c r="BZ33" s="331"/>
      <c r="CA33" s="331"/>
      <c r="CB33" s="331"/>
      <c r="CC33" s="331"/>
      <c r="CD33" s="331"/>
      <c r="CE33" s="331"/>
      <c r="CF33" s="331"/>
      <c r="CG33" s="331"/>
      <c r="CH33" s="331"/>
      <c r="CI33" s="331"/>
      <c r="CJ33" s="331"/>
      <c r="CK33" s="331"/>
      <c r="CL33" s="331"/>
      <c r="CM33" s="331"/>
      <c r="CN33" s="331"/>
      <c r="CO33" s="331"/>
      <c r="CP33" s="331"/>
      <c r="CQ33" s="331"/>
      <c r="CR33" s="331"/>
      <c r="CS33" s="331"/>
      <c r="CT33" s="331"/>
      <c r="CU33" s="331"/>
      <c r="CV33" s="331"/>
      <c r="CW33" s="331"/>
      <c r="CX33" s="331"/>
      <c r="CY33" s="331"/>
      <c r="CZ33" s="331"/>
      <c r="DA33" s="331"/>
      <c r="DB33" s="331"/>
      <c r="DC33" s="331"/>
      <c r="DD33" s="331"/>
      <c r="DE33" s="331"/>
      <c r="DF33" s="331"/>
      <c r="DG33" s="331"/>
      <c r="DH33" s="331"/>
      <c r="DI33" s="331"/>
      <c r="DJ33" s="331"/>
      <c r="DK33" s="331"/>
      <c r="DL33" s="331"/>
      <c r="DM33" s="331"/>
      <c r="DN33" s="331"/>
      <c r="DO33" s="331"/>
      <c r="DP33" s="331"/>
      <c r="DQ33" s="331"/>
      <c r="DR33" s="331"/>
      <c r="DS33" s="331"/>
      <c r="DT33" s="331"/>
      <c r="DU33" s="331"/>
      <c r="DV33" s="331"/>
      <c r="DW33" s="331"/>
      <c r="DX33" s="331"/>
      <c r="DY33" s="331"/>
      <c r="DZ33" s="331"/>
      <c r="EA33" s="331"/>
      <c r="EB33" s="331"/>
      <c r="EC33" s="331"/>
      <c r="ED33" s="331"/>
      <c r="EE33" s="331"/>
      <c r="EF33" s="331"/>
      <c r="EG33" s="331"/>
      <c r="EH33" s="331"/>
      <c r="EI33" s="331"/>
      <c r="EJ33" s="331"/>
      <c r="EK33" s="331"/>
      <c r="EL33" s="331"/>
      <c r="EM33" s="331"/>
      <c r="EN33" s="331"/>
      <c r="EO33" s="331"/>
      <c r="EP33" s="331"/>
      <c r="EQ33" s="331"/>
      <c r="ER33" s="331"/>
      <c r="ES33" s="331"/>
      <c r="ET33" s="331"/>
      <c r="EU33" s="331"/>
      <c r="EV33" s="331"/>
      <c r="EW33" s="331"/>
      <c r="EX33" s="331"/>
      <c r="EY33" s="331"/>
      <c r="EZ33" s="331"/>
      <c r="FA33" s="331"/>
      <c r="FB33" s="331"/>
      <c r="FC33" s="331"/>
      <c r="FD33" s="331"/>
      <c r="FE33" s="331"/>
      <c r="FF33" s="331"/>
      <c r="FG33" s="331"/>
      <c r="FH33" s="331"/>
      <c r="FI33" s="331"/>
      <c r="FJ33" s="331"/>
      <c r="FK33" s="331"/>
      <c r="FL33" s="331"/>
      <c r="FM33" s="331"/>
      <c r="FN33" s="331"/>
      <c r="FO33" s="331"/>
      <c r="FP33" s="331"/>
      <c r="FQ33" s="331"/>
      <c r="FR33" s="331"/>
      <c r="FS33" s="331"/>
      <c r="FT33" s="331"/>
      <c r="FU33" s="331"/>
      <c r="FV33" s="331"/>
      <c r="FW33" s="331"/>
      <c r="FX33" s="331"/>
      <c r="FY33" s="331"/>
      <c r="FZ33" s="331"/>
      <c r="GA33" s="331"/>
      <c r="GB33" s="331"/>
      <c r="GC33" s="331"/>
      <c r="GD33" s="331"/>
      <c r="GE33" s="331"/>
      <c r="GF33" s="331"/>
      <c r="GG33" s="331"/>
      <c r="GH33" s="331"/>
      <c r="GI33" s="331"/>
      <c r="GJ33" s="331"/>
      <c r="GK33" s="331"/>
      <c r="GL33" s="331"/>
      <c r="GM33" s="331"/>
      <c r="GN33" s="331"/>
      <c r="GO33" s="331"/>
      <c r="GP33" s="331"/>
      <c r="GQ33" s="331"/>
      <c r="GR33" s="331"/>
      <c r="GS33" s="331"/>
      <c r="GT33" s="331"/>
      <c r="GU33" s="331"/>
      <c r="GV33" s="331"/>
      <c r="GW33" s="331"/>
      <c r="GX33" s="331"/>
      <c r="GY33" s="331"/>
      <c r="GZ33" s="331"/>
      <c r="HA33" s="331"/>
      <c r="HB33" s="331"/>
      <c r="HC33" s="331"/>
      <c r="HD33" s="331"/>
      <c r="HE33" s="331"/>
      <c r="HF33" s="331"/>
      <c r="HG33" s="331"/>
      <c r="HH33" s="331"/>
      <c r="HI33" s="331"/>
      <c r="HJ33" s="331"/>
      <c r="HK33" s="331"/>
      <c r="HL33" s="331"/>
      <c r="HM33" s="331"/>
    </row>
    <row r="34" spans="1:221" s="330" customFormat="1" x14ac:dyDescent="0.25">
      <c r="A34" s="311"/>
      <c r="F34" s="331"/>
      <c r="G34" s="331"/>
      <c r="H34" s="331"/>
      <c r="I34" s="331"/>
      <c r="J34" s="331"/>
      <c r="K34" s="331"/>
      <c r="L34" s="331"/>
      <c r="M34" s="332"/>
      <c r="N34" s="332"/>
      <c r="O34" s="332"/>
      <c r="P34" s="332"/>
      <c r="Q34" s="320"/>
      <c r="R34" s="320"/>
      <c r="S34" s="333"/>
      <c r="T34" s="333"/>
      <c r="U34" s="333"/>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1"/>
      <c r="BC34" s="331"/>
      <c r="BD34" s="331"/>
      <c r="BE34" s="331"/>
      <c r="BF34" s="331"/>
      <c r="BG34" s="331"/>
      <c r="BH34" s="331"/>
      <c r="BI34" s="331"/>
      <c r="BJ34" s="331"/>
      <c r="BK34" s="331"/>
      <c r="BL34" s="331"/>
      <c r="BM34" s="331"/>
      <c r="BN34" s="331"/>
      <c r="BO34" s="331"/>
      <c r="BP34" s="331"/>
      <c r="BQ34" s="331"/>
      <c r="BR34" s="331"/>
      <c r="BS34" s="331"/>
      <c r="BT34" s="331"/>
      <c r="BU34" s="331"/>
      <c r="BV34" s="331"/>
      <c r="BW34" s="331"/>
      <c r="BX34" s="331"/>
      <c r="BY34" s="331"/>
      <c r="BZ34" s="331"/>
      <c r="CA34" s="331"/>
      <c r="CB34" s="331"/>
      <c r="CC34" s="331"/>
      <c r="CD34" s="331"/>
      <c r="CE34" s="331"/>
      <c r="CF34" s="331"/>
      <c r="CG34" s="331"/>
      <c r="CH34" s="331"/>
      <c r="CI34" s="331"/>
      <c r="CJ34" s="331"/>
      <c r="CK34" s="331"/>
      <c r="CL34" s="331"/>
      <c r="CM34" s="331"/>
      <c r="CN34" s="331"/>
      <c r="CO34" s="331"/>
      <c r="CP34" s="331"/>
      <c r="CQ34" s="331"/>
      <c r="CR34" s="331"/>
      <c r="CS34" s="331"/>
      <c r="CT34" s="331"/>
      <c r="CU34" s="331"/>
      <c r="CV34" s="331"/>
      <c r="CW34" s="331"/>
      <c r="CX34" s="331"/>
      <c r="CY34" s="331"/>
      <c r="CZ34" s="331"/>
      <c r="DA34" s="331"/>
      <c r="DB34" s="331"/>
      <c r="DC34" s="331"/>
      <c r="DD34" s="331"/>
      <c r="DE34" s="331"/>
      <c r="DF34" s="331"/>
      <c r="DG34" s="331"/>
      <c r="DH34" s="331"/>
      <c r="DI34" s="331"/>
      <c r="DJ34" s="331"/>
      <c r="DK34" s="331"/>
      <c r="DL34" s="331"/>
      <c r="DM34" s="331"/>
      <c r="DN34" s="331"/>
      <c r="DO34" s="331"/>
      <c r="DP34" s="331"/>
      <c r="DQ34" s="331"/>
      <c r="DR34" s="331"/>
      <c r="DS34" s="331"/>
      <c r="DT34" s="331"/>
      <c r="DU34" s="331"/>
      <c r="DV34" s="331"/>
      <c r="DW34" s="331"/>
      <c r="DX34" s="331"/>
      <c r="DY34" s="331"/>
      <c r="DZ34" s="331"/>
      <c r="EA34" s="331"/>
      <c r="EB34" s="331"/>
      <c r="EC34" s="331"/>
      <c r="ED34" s="331"/>
      <c r="EE34" s="331"/>
      <c r="EF34" s="331"/>
      <c r="EG34" s="331"/>
      <c r="EH34" s="331"/>
      <c r="EI34" s="331"/>
      <c r="EJ34" s="331"/>
      <c r="EK34" s="331"/>
      <c r="EL34" s="331"/>
      <c r="EM34" s="331"/>
      <c r="EN34" s="331"/>
      <c r="EO34" s="331"/>
      <c r="EP34" s="331"/>
      <c r="EQ34" s="331"/>
      <c r="ER34" s="331"/>
      <c r="ES34" s="331"/>
      <c r="ET34" s="331"/>
      <c r="EU34" s="331"/>
      <c r="EV34" s="331"/>
      <c r="EW34" s="331"/>
      <c r="EX34" s="331"/>
      <c r="EY34" s="331"/>
      <c r="EZ34" s="331"/>
      <c r="FA34" s="331"/>
      <c r="FB34" s="331"/>
      <c r="FC34" s="331"/>
      <c r="FD34" s="331"/>
      <c r="FE34" s="331"/>
      <c r="FF34" s="331"/>
      <c r="FG34" s="331"/>
      <c r="FH34" s="331"/>
      <c r="FI34" s="331"/>
      <c r="FJ34" s="331"/>
      <c r="FK34" s="331"/>
      <c r="FL34" s="331"/>
      <c r="FM34" s="331"/>
      <c r="FN34" s="331"/>
      <c r="FO34" s="331"/>
      <c r="FP34" s="331"/>
      <c r="FQ34" s="331"/>
      <c r="FR34" s="331"/>
      <c r="FS34" s="331"/>
      <c r="FT34" s="331"/>
      <c r="FU34" s="331"/>
      <c r="FV34" s="331"/>
      <c r="FW34" s="331"/>
      <c r="FX34" s="331"/>
      <c r="FY34" s="331"/>
      <c r="FZ34" s="331"/>
      <c r="GA34" s="331"/>
      <c r="GB34" s="331"/>
      <c r="GC34" s="331"/>
      <c r="GD34" s="331"/>
      <c r="GE34" s="331"/>
      <c r="GF34" s="331"/>
      <c r="GG34" s="331"/>
      <c r="GH34" s="331"/>
      <c r="GI34" s="331"/>
      <c r="GJ34" s="331"/>
      <c r="GK34" s="331"/>
      <c r="GL34" s="331"/>
      <c r="GM34" s="331"/>
      <c r="GN34" s="331"/>
      <c r="GO34" s="331"/>
      <c r="GP34" s="331"/>
      <c r="GQ34" s="331"/>
      <c r="GR34" s="331"/>
      <c r="GS34" s="331"/>
      <c r="GT34" s="331"/>
      <c r="GU34" s="331"/>
      <c r="GV34" s="331"/>
      <c r="GW34" s="331"/>
      <c r="GX34" s="331"/>
      <c r="GY34" s="331"/>
      <c r="GZ34" s="331"/>
      <c r="HA34" s="331"/>
      <c r="HB34" s="331"/>
      <c r="HC34" s="331"/>
      <c r="HD34" s="331"/>
      <c r="HE34" s="331"/>
      <c r="HF34" s="331"/>
      <c r="HG34" s="331"/>
      <c r="HH34" s="331"/>
      <c r="HI34" s="331"/>
      <c r="HJ34" s="331"/>
      <c r="HK34" s="331"/>
      <c r="HL34" s="331"/>
      <c r="HM34" s="331"/>
    </row>
    <row r="35" spans="1:221" s="330" customFormat="1" x14ac:dyDescent="0.25">
      <c r="A35" s="311"/>
      <c r="F35" s="331"/>
      <c r="G35" s="331"/>
      <c r="H35" s="331"/>
      <c r="I35" s="331"/>
      <c r="J35" s="331"/>
      <c r="K35" s="331"/>
      <c r="L35" s="331"/>
      <c r="M35" s="332"/>
      <c r="N35" s="332"/>
      <c r="O35" s="332"/>
      <c r="P35" s="332"/>
      <c r="Q35" s="320"/>
      <c r="R35" s="320"/>
      <c r="S35" s="333"/>
      <c r="T35" s="333"/>
      <c r="U35" s="333"/>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1"/>
      <c r="AZ35" s="331"/>
      <c r="BA35" s="331"/>
      <c r="BB35" s="331"/>
      <c r="BC35" s="331"/>
      <c r="BD35" s="331"/>
      <c r="BE35" s="331"/>
      <c r="BF35" s="331"/>
      <c r="BG35" s="331"/>
      <c r="BH35" s="331"/>
      <c r="BI35" s="331"/>
      <c r="BJ35" s="331"/>
      <c r="BK35" s="331"/>
      <c r="BL35" s="331"/>
      <c r="BM35" s="331"/>
      <c r="BN35" s="331"/>
      <c r="BO35" s="331"/>
      <c r="BP35" s="331"/>
      <c r="BQ35" s="331"/>
      <c r="BR35" s="331"/>
      <c r="BS35" s="331"/>
      <c r="BT35" s="331"/>
      <c r="BU35" s="331"/>
      <c r="BV35" s="331"/>
      <c r="BW35" s="331"/>
      <c r="BX35" s="331"/>
      <c r="BY35" s="331"/>
      <c r="BZ35" s="331"/>
      <c r="CA35" s="331"/>
      <c r="CB35" s="331"/>
      <c r="CC35" s="331"/>
      <c r="CD35" s="331"/>
      <c r="CE35" s="331"/>
      <c r="CF35" s="331"/>
      <c r="CG35" s="331"/>
      <c r="CH35" s="331"/>
      <c r="CI35" s="331"/>
      <c r="CJ35" s="331"/>
      <c r="CK35" s="331"/>
      <c r="CL35" s="331"/>
      <c r="CM35" s="331"/>
      <c r="CN35" s="331"/>
      <c r="CO35" s="331"/>
      <c r="CP35" s="331"/>
      <c r="CQ35" s="331"/>
      <c r="CR35" s="331"/>
      <c r="CS35" s="331"/>
      <c r="CT35" s="331"/>
      <c r="CU35" s="331"/>
      <c r="CV35" s="331"/>
      <c r="CW35" s="331"/>
      <c r="CX35" s="331"/>
      <c r="CY35" s="331"/>
      <c r="CZ35" s="331"/>
      <c r="DA35" s="331"/>
      <c r="DB35" s="331"/>
      <c r="DC35" s="331"/>
      <c r="DD35" s="331"/>
      <c r="DE35" s="331"/>
      <c r="DF35" s="331"/>
      <c r="DG35" s="331"/>
      <c r="DH35" s="331"/>
      <c r="DI35" s="331"/>
      <c r="DJ35" s="331"/>
      <c r="DK35" s="331"/>
      <c r="DL35" s="331"/>
      <c r="DM35" s="331"/>
      <c r="DN35" s="331"/>
      <c r="DO35" s="331"/>
      <c r="DP35" s="331"/>
      <c r="DQ35" s="331"/>
      <c r="DR35" s="331"/>
      <c r="DS35" s="331"/>
      <c r="DT35" s="331"/>
      <c r="DU35" s="331"/>
      <c r="DV35" s="331"/>
      <c r="DW35" s="331"/>
      <c r="DX35" s="331"/>
      <c r="DY35" s="331"/>
      <c r="DZ35" s="331"/>
      <c r="EA35" s="331"/>
      <c r="EB35" s="331"/>
      <c r="EC35" s="331"/>
      <c r="ED35" s="331"/>
      <c r="EE35" s="331"/>
      <c r="EF35" s="331"/>
      <c r="EG35" s="331"/>
      <c r="EH35" s="331"/>
      <c r="EI35" s="331"/>
      <c r="EJ35" s="331"/>
      <c r="EK35" s="331"/>
      <c r="EL35" s="331"/>
      <c r="EM35" s="331"/>
      <c r="EN35" s="331"/>
      <c r="EO35" s="331"/>
      <c r="EP35" s="331"/>
      <c r="EQ35" s="331"/>
      <c r="ER35" s="331"/>
      <c r="ES35" s="331"/>
      <c r="ET35" s="331"/>
      <c r="EU35" s="331"/>
      <c r="EV35" s="331"/>
      <c r="EW35" s="331"/>
      <c r="EX35" s="331"/>
      <c r="EY35" s="331"/>
      <c r="EZ35" s="331"/>
      <c r="FA35" s="331"/>
      <c r="FB35" s="331"/>
      <c r="FC35" s="331"/>
      <c r="FD35" s="331"/>
      <c r="FE35" s="331"/>
      <c r="FF35" s="331"/>
      <c r="FG35" s="331"/>
      <c r="FH35" s="331"/>
      <c r="FI35" s="331"/>
      <c r="FJ35" s="331"/>
      <c r="FK35" s="331"/>
      <c r="FL35" s="331"/>
      <c r="FM35" s="331"/>
      <c r="FN35" s="331"/>
      <c r="FO35" s="331"/>
      <c r="FP35" s="331"/>
      <c r="FQ35" s="331"/>
      <c r="FR35" s="331"/>
      <c r="FS35" s="331"/>
      <c r="FT35" s="331"/>
      <c r="FU35" s="331"/>
      <c r="FV35" s="331"/>
      <c r="FW35" s="331"/>
      <c r="FX35" s="331"/>
      <c r="FY35" s="331"/>
      <c r="FZ35" s="331"/>
      <c r="GA35" s="331"/>
      <c r="GB35" s="331"/>
      <c r="GC35" s="331"/>
      <c r="GD35" s="331"/>
      <c r="GE35" s="331"/>
      <c r="GF35" s="331"/>
      <c r="GG35" s="331"/>
      <c r="GH35" s="331"/>
      <c r="GI35" s="331"/>
      <c r="GJ35" s="331"/>
      <c r="GK35" s="331"/>
      <c r="GL35" s="331"/>
      <c r="GM35" s="331"/>
      <c r="GN35" s="331"/>
      <c r="GO35" s="331"/>
      <c r="GP35" s="331"/>
      <c r="GQ35" s="331"/>
      <c r="GR35" s="331"/>
      <c r="GS35" s="331"/>
      <c r="GT35" s="331"/>
      <c r="GU35" s="331"/>
      <c r="GV35" s="331"/>
      <c r="GW35" s="331"/>
      <c r="GX35" s="331"/>
      <c r="GY35" s="331"/>
      <c r="GZ35" s="331"/>
      <c r="HA35" s="331"/>
      <c r="HB35" s="331"/>
      <c r="HC35" s="331"/>
      <c r="HD35" s="331"/>
      <c r="HE35" s="331"/>
      <c r="HF35" s="331"/>
      <c r="HG35" s="331"/>
      <c r="HH35" s="331"/>
      <c r="HI35" s="331"/>
      <c r="HJ35" s="331"/>
      <c r="HK35" s="331"/>
      <c r="HL35" s="331"/>
      <c r="HM35" s="331"/>
    </row>
    <row r="36" spans="1:221" s="330" customFormat="1" x14ac:dyDescent="0.25">
      <c r="A36" s="311"/>
      <c r="F36" s="331"/>
      <c r="G36" s="331"/>
      <c r="H36" s="331"/>
      <c r="I36" s="331"/>
      <c r="J36" s="331"/>
      <c r="K36" s="331"/>
      <c r="L36" s="331"/>
      <c r="M36" s="332"/>
      <c r="N36" s="332"/>
      <c r="O36" s="332"/>
      <c r="P36" s="332"/>
      <c r="Q36" s="320"/>
      <c r="R36" s="320"/>
      <c r="S36" s="333"/>
      <c r="T36" s="333"/>
      <c r="U36" s="333"/>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c r="BS36" s="331"/>
      <c r="BT36" s="331"/>
      <c r="BU36" s="331"/>
      <c r="BV36" s="331"/>
      <c r="BW36" s="331"/>
      <c r="BX36" s="331"/>
      <c r="BY36" s="331"/>
      <c r="BZ36" s="331"/>
      <c r="CA36" s="331"/>
      <c r="CB36" s="331"/>
      <c r="CC36" s="331"/>
      <c r="CD36" s="331"/>
      <c r="CE36" s="331"/>
      <c r="CF36" s="331"/>
      <c r="CG36" s="331"/>
      <c r="CH36" s="331"/>
      <c r="CI36" s="331"/>
      <c r="CJ36" s="331"/>
      <c r="CK36" s="331"/>
      <c r="CL36" s="331"/>
      <c r="CM36" s="331"/>
      <c r="CN36" s="331"/>
      <c r="CO36" s="331"/>
      <c r="CP36" s="331"/>
      <c r="CQ36" s="331"/>
      <c r="CR36" s="331"/>
      <c r="CS36" s="331"/>
      <c r="CT36" s="331"/>
      <c r="CU36" s="331"/>
      <c r="CV36" s="331"/>
      <c r="CW36" s="331"/>
      <c r="CX36" s="331"/>
      <c r="CY36" s="331"/>
      <c r="CZ36" s="331"/>
      <c r="DA36" s="331"/>
      <c r="DB36" s="331"/>
      <c r="DC36" s="331"/>
      <c r="DD36" s="331"/>
      <c r="DE36" s="331"/>
      <c r="DF36" s="331"/>
      <c r="DG36" s="331"/>
      <c r="DH36" s="331"/>
      <c r="DI36" s="331"/>
      <c r="DJ36" s="331"/>
      <c r="DK36" s="331"/>
      <c r="DL36" s="331"/>
      <c r="DM36" s="331"/>
      <c r="DN36" s="331"/>
      <c r="DO36" s="331"/>
      <c r="DP36" s="331"/>
      <c r="DQ36" s="331"/>
      <c r="DR36" s="331"/>
      <c r="DS36" s="331"/>
      <c r="DT36" s="331"/>
      <c r="DU36" s="331"/>
      <c r="DV36" s="331"/>
      <c r="DW36" s="331"/>
      <c r="DX36" s="331"/>
      <c r="DY36" s="331"/>
      <c r="DZ36" s="331"/>
      <c r="EA36" s="331"/>
      <c r="EB36" s="331"/>
      <c r="EC36" s="331"/>
      <c r="ED36" s="331"/>
      <c r="EE36" s="331"/>
      <c r="EF36" s="331"/>
      <c r="EG36" s="331"/>
      <c r="EH36" s="331"/>
      <c r="EI36" s="331"/>
      <c r="EJ36" s="331"/>
      <c r="EK36" s="331"/>
      <c r="EL36" s="331"/>
      <c r="EM36" s="331"/>
      <c r="EN36" s="331"/>
      <c r="EO36" s="331"/>
      <c r="EP36" s="331"/>
      <c r="EQ36" s="331"/>
      <c r="ER36" s="331"/>
      <c r="ES36" s="331"/>
      <c r="ET36" s="331"/>
      <c r="EU36" s="331"/>
      <c r="EV36" s="331"/>
      <c r="EW36" s="331"/>
      <c r="EX36" s="331"/>
      <c r="EY36" s="331"/>
      <c r="EZ36" s="331"/>
      <c r="FA36" s="331"/>
      <c r="FB36" s="331"/>
      <c r="FC36" s="331"/>
      <c r="FD36" s="331"/>
      <c r="FE36" s="331"/>
      <c r="FF36" s="331"/>
      <c r="FG36" s="331"/>
      <c r="FH36" s="331"/>
      <c r="FI36" s="331"/>
      <c r="FJ36" s="331"/>
      <c r="FK36" s="331"/>
      <c r="FL36" s="331"/>
      <c r="FM36" s="331"/>
      <c r="FN36" s="331"/>
      <c r="FO36" s="331"/>
      <c r="FP36" s="331"/>
      <c r="FQ36" s="331"/>
      <c r="FR36" s="331"/>
      <c r="FS36" s="331"/>
      <c r="FT36" s="331"/>
      <c r="FU36" s="331"/>
      <c r="FV36" s="331"/>
      <c r="FW36" s="331"/>
      <c r="FX36" s="331"/>
      <c r="FY36" s="331"/>
      <c r="FZ36" s="331"/>
      <c r="GA36" s="331"/>
      <c r="GB36" s="331"/>
      <c r="GC36" s="331"/>
      <c r="GD36" s="331"/>
      <c r="GE36" s="331"/>
      <c r="GF36" s="331"/>
      <c r="GG36" s="331"/>
      <c r="GH36" s="331"/>
      <c r="GI36" s="331"/>
      <c r="GJ36" s="331"/>
      <c r="GK36" s="331"/>
      <c r="GL36" s="331"/>
      <c r="GM36" s="331"/>
      <c r="GN36" s="331"/>
      <c r="GO36" s="331"/>
      <c r="GP36" s="331"/>
      <c r="GQ36" s="331"/>
      <c r="GR36" s="331"/>
      <c r="GS36" s="331"/>
      <c r="GT36" s="331"/>
      <c r="GU36" s="331"/>
      <c r="GV36" s="331"/>
      <c r="GW36" s="331"/>
      <c r="GX36" s="331"/>
      <c r="GY36" s="331"/>
      <c r="GZ36" s="331"/>
      <c r="HA36" s="331"/>
      <c r="HB36" s="331"/>
      <c r="HC36" s="331"/>
      <c r="HD36" s="331"/>
      <c r="HE36" s="331"/>
      <c r="HF36" s="331"/>
      <c r="HG36" s="331"/>
      <c r="HH36" s="331"/>
      <c r="HI36" s="331"/>
      <c r="HJ36" s="331"/>
      <c r="HK36" s="331"/>
      <c r="HL36" s="331"/>
      <c r="HM36" s="331"/>
    </row>
    <row r="37" spans="1:221" s="330" customFormat="1" x14ac:dyDescent="0.25">
      <c r="A37" s="311"/>
      <c r="F37" s="331"/>
      <c r="G37" s="331"/>
      <c r="H37" s="331"/>
      <c r="I37" s="331"/>
      <c r="J37" s="331"/>
      <c r="K37" s="331"/>
      <c r="L37" s="331"/>
      <c r="M37" s="332"/>
      <c r="N37" s="332"/>
      <c r="O37" s="332"/>
      <c r="P37" s="332"/>
      <c r="Q37" s="320"/>
      <c r="R37" s="320"/>
      <c r="S37" s="333"/>
      <c r="T37" s="333"/>
      <c r="U37" s="333"/>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c r="BF37" s="331"/>
      <c r="BG37" s="331"/>
      <c r="BH37" s="331"/>
      <c r="BI37" s="331"/>
      <c r="BJ37" s="331"/>
      <c r="BK37" s="331"/>
      <c r="BL37" s="331"/>
      <c r="BM37" s="331"/>
      <c r="BN37" s="331"/>
      <c r="BO37" s="331"/>
      <c r="BP37" s="331"/>
      <c r="BQ37" s="331"/>
      <c r="BR37" s="331"/>
      <c r="BS37" s="331"/>
      <c r="BT37" s="331"/>
      <c r="BU37" s="331"/>
      <c r="BV37" s="331"/>
      <c r="BW37" s="331"/>
      <c r="BX37" s="331"/>
      <c r="BY37" s="331"/>
      <c r="BZ37" s="331"/>
      <c r="CA37" s="331"/>
      <c r="CB37" s="331"/>
      <c r="CC37" s="331"/>
      <c r="CD37" s="331"/>
      <c r="CE37" s="331"/>
      <c r="CF37" s="331"/>
      <c r="CG37" s="331"/>
      <c r="CH37" s="331"/>
      <c r="CI37" s="331"/>
      <c r="CJ37" s="331"/>
      <c r="CK37" s="331"/>
      <c r="CL37" s="331"/>
      <c r="CM37" s="331"/>
      <c r="CN37" s="331"/>
      <c r="CO37" s="331"/>
      <c r="CP37" s="331"/>
      <c r="CQ37" s="331"/>
      <c r="CR37" s="331"/>
      <c r="CS37" s="331"/>
      <c r="CT37" s="331"/>
      <c r="CU37" s="331"/>
      <c r="CV37" s="331"/>
      <c r="CW37" s="331"/>
      <c r="CX37" s="331"/>
      <c r="CY37" s="331"/>
      <c r="CZ37" s="331"/>
      <c r="DA37" s="331"/>
      <c r="DB37" s="331"/>
      <c r="DC37" s="331"/>
      <c r="DD37" s="331"/>
      <c r="DE37" s="331"/>
      <c r="DF37" s="331"/>
      <c r="DG37" s="331"/>
      <c r="DH37" s="331"/>
      <c r="DI37" s="331"/>
      <c r="DJ37" s="331"/>
      <c r="DK37" s="331"/>
      <c r="DL37" s="331"/>
      <c r="DM37" s="331"/>
      <c r="DN37" s="331"/>
      <c r="DO37" s="331"/>
      <c r="DP37" s="331"/>
      <c r="DQ37" s="331"/>
      <c r="DR37" s="331"/>
      <c r="DS37" s="331"/>
      <c r="DT37" s="331"/>
      <c r="DU37" s="331"/>
      <c r="DV37" s="331"/>
      <c r="DW37" s="331"/>
      <c r="DX37" s="331"/>
      <c r="DY37" s="331"/>
      <c r="DZ37" s="331"/>
      <c r="EA37" s="331"/>
      <c r="EB37" s="331"/>
      <c r="EC37" s="331"/>
      <c r="ED37" s="331"/>
      <c r="EE37" s="331"/>
      <c r="EF37" s="331"/>
      <c r="EG37" s="331"/>
      <c r="EH37" s="331"/>
      <c r="EI37" s="331"/>
      <c r="EJ37" s="331"/>
      <c r="EK37" s="331"/>
      <c r="EL37" s="331"/>
      <c r="EM37" s="331"/>
      <c r="EN37" s="331"/>
      <c r="EO37" s="331"/>
      <c r="EP37" s="331"/>
      <c r="EQ37" s="331"/>
      <c r="ER37" s="331"/>
      <c r="ES37" s="331"/>
      <c r="ET37" s="331"/>
      <c r="EU37" s="331"/>
      <c r="EV37" s="331"/>
      <c r="EW37" s="331"/>
      <c r="EX37" s="331"/>
      <c r="EY37" s="331"/>
      <c r="EZ37" s="331"/>
      <c r="FA37" s="331"/>
      <c r="FB37" s="331"/>
      <c r="FC37" s="331"/>
      <c r="FD37" s="331"/>
      <c r="FE37" s="331"/>
      <c r="FF37" s="331"/>
      <c r="FG37" s="331"/>
      <c r="FH37" s="331"/>
      <c r="FI37" s="331"/>
      <c r="FJ37" s="331"/>
      <c r="FK37" s="331"/>
      <c r="FL37" s="331"/>
      <c r="FM37" s="331"/>
      <c r="FN37" s="331"/>
      <c r="FO37" s="331"/>
      <c r="FP37" s="331"/>
      <c r="FQ37" s="331"/>
      <c r="FR37" s="331"/>
      <c r="FS37" s="331"/>
      <c r="FT37" s="331"/>
      <c r="FU37" s="331"/>
      <c r="FV37" s="331"/>
      <c r="FW37" s="331"/>
      <c r="FX37" s="331"/>
      <c r="FY37" s="331"/>
      <c r="FZ37" s="331"/>
      <c r="GA37" s="331"/>
      <c r="GB37" s="331"/>
      <c r="GC37" s="331"/>
      <c r="GD37" s="331"/>
      <c r="GE37" s="331"/>
      <c r="GF37" s="331"/>
      <c r="GG37" s="331"/>
      <c r="GH37" s="331"/>
      <c r="GI37" s="331"/>
      <c r="GJ37" s="331"/>
      <c r="GK37" s="331"/>
      <c r="GL37" s="331"/>
      <c r="GM37" s="331"/>
      <c r="GN37" s="331"/>
      <c r="GO37" s="331"/>
      <c r="GP37" s="331"/>
      <c r="GQ37" s="331"/>
      <c r="GR37" s="331"/>
      <c r="GS37" s="331"/>
      <c r="GT37" s="331"/>
      <c r="GU37" s="331"/>
      <c r="GV37" s="331"/>
      <c r="GW37" s="331"/>
      <c r="GX37" s="331"/>
      <c r="GY37" s="331"/>
      <c r="GZ37" s="331"/>
      <c r="HA37" s="331"/>
      <c r="HB37" s="331"/>
      <c r="HC37" s="331"/>
      <c r="HD37" s="331"/>
      <c r="HE37" s="331"/>
      <c r="HF37" s="331"/>
      <c r="HG37" s="331"/>
      <c r="HH37" s="331"/>
      <c r="HI37" s="331"/>
      <c r="HJ37" s="331"/>
      <c r="HK37" s="331"/>
      <c r="HL37" s="331"/>
      <c r="HM37" s="331"/>
    </row>
    <row r="38" spans="1:221" s="330" customFormat="1" x14ac:dyDescent="0.25">
      <c r="A38" s="311"/>
      <c r="F38" s="331"/>
      <c r="G38" s="331"/>
      <c r="H38" s="331"/>
      <c r="I38" s="331"/>
      <c r="J38" s="331"/>
      <c r="K38" s="331"/>
      <c r="L38" s="331"/>
      <c r="M38" s="332"/>
      <c r="N38" s="332"/>
      <c r="O38" s="332"/>
      <c r="P38" s="332"/>
      <c r="Q38" s="320"/>
      <c r="R38" s="320"/>
      <c r="S38" s="333"/>
      <c r="T38" s="333"/>
      <c r="U38" s="333"/>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c r="AV38" s="331"/>
      <c r="AW38" s="331"/>
      <c r="AX38" s="331"/>
      <c r="AY38" s="331"/>
      <c r="AZ38" s="331"/>
      <c r="BA38" s="331"/>
      <c r="BB38" s="331"/>
      <c r="BC38" s="331"/>
      <c r="BD38" s="331"/>
      <c r="BE38" s="331"/>
      <c r="BF38" s="331"/>
      <c r="BG38" s="331"/>
      <c r="BH38" s="331"/>
      <c r="BI38" s="331"/>
      <c r="BJ38" s="331"/>
      <c r="BK38" s="331"/>
      <c r="BL38" s="331"/>
      <c r="BM38" s="331"/>
      <c r="BN38" s="331"/>
      <c r="BO38" s="331"/>
      <c r="BP38" s="331"/>
      <c r="BQ38" s="331"/>
      <c r="BR38" s="331"/>
      <c r="BS38" s="331"/>
      <c r="BT38" s="331"/>
      <c r="BU38" s="331"/>
      <c r="BV38" s="331"/>
      <c r="BW38" s="331"/>
      <c r="BX38" s="331"/>
      <c r="BY38" s="331"/>
      <c r="BZ38" s="331"/>
      <c r="CA38" s="331"/>
      <c r="CB38" s="331"/>
      <c r="CC38" s="331"/>
      <c r="CD38" s="331"/>
      <c r="CE38" s="331"/>
      <c r="CF38" s="331"/>
      <c r="CG38" s="331"/>
      <c r="CH38" s="331"/>
      <c r="CI38" s="331"/>
      <c r="CJ38" s="331"/>
      <c r="CK38" s="331"/>
      <c r="CL38" s="331"/>
      <c r="CM38" s="331"/>
      <c r="CN38" s="331"/>
      <c r="CO38" s="331"/>
      <c r="CP38" s="331"/>
      <c r="CQ38" s="331"/>
      <c r="CR38" s="331"/>
      <c r="CS38" s="331"/>
      <c r="CT38" s="331"/>
      <c r="CU38" s="331"/>
      <c r="CV38" s="331"/>
      <c r="CW38" s="331"/>
      <c r="CX38" s="331"/>
      <c r="CY38" s="331"/>
      <c r="CZ38" s="331"/>
      <c r="DA38" s="331"/>
      <c r="DB38" s="331"/>
      <c r="DC38" s="331"/>
      <c r="DD38" s="331"/>
      <c r="DE38" s="331"/>
      <c r="DF38" s="331"/>
      <c r="DG38" s="331"/>
      <c r="DH38" s="331"/>
      <c r="DI38" s="331"/>
      <c r="DJ38" s="331"/>
      <c r="DK38" s="331"/>
      <c r="DL38" s="331"/>
      <c r="DM38" s="331"/>
      <c r="DN38" s="331"/>
      <c r="DO38" s="331"/>
      <c r="DP38" s="331"/>
      <c r="DQ38" s="331"/>
      <c r="DR38" s="331"/>
      <c r="DS38" s="331"/>
      <c r="DT38" s="331"/>
      <c r="DU38" s="331"/>
      <c r="DV38" s="331"/>
      <c r="DW38" s="331"/>
      <c r="DX38" s="331"/>
      <c r="DY38" s="331"/>
      <c r="DZ38" s="331"/>
      <c r="EA38" s="331"/>
      <c r="EB38" s="331"/>
      <c r="EC38" s="331"/>
      <c r="ED38" s="331"/>
      <c r="EE38" s="331"/>
      <c r="EF38" s="331"/>
      <c r="EG38" s="331"/>
      <c r="EH38" s="331"/>
      <c r="EI38" s="331"/>
      <c r="EJ38" s="331"/>
      <c r="EK38" s="331"/>
      <c r="EL38" s="331"/>
      <c r="EM38" s="331"/>
      <c r="EN38" s="331"/>
      <c r="EO38" s="331"/>
      <c r="EP38" s="331"/>
      <c r="EQ38" s="331"/>
      <c r="ER38" s="331"/>
      <c r="ES38" s="331"/>
      <c r="ET38" s="331"/>
      <c r="EU38" s="331"/>
      <c r="EV38" s="331"/>
      <c r="EW38" s="331"/>
      <c r="EX38" s="331"/>
      <c r="EY38" s="331"/>
      <c r="EZ38" s="331"/>
      <c r="FA38" s="331"/>
      <c r="FB38" s="331"/>
      <c r="FC38" s="331"/>
      <c r="FD38" s="331"/>
      <c r="FE38" s="331"/>
      <c r="FF38" s="331"/>
      <c r="FG38" s="331"/>
      <c r="FH38" s="331"/>
      <c r="FI38" s="331"/>
      <c r="FJ38" s="331"/>
      <c r="FK38" s="331"/>
      <c r="FL38" s="331"/>
      <c r="FM38" s="331"/>
      <c r="FN38" s="331"/>
      <c r="FO38" s="331"/>
      <c r="FP38" s="331"/>
      <c r="FQ38" s="331"/>
      <c r="FR38" s="331"/>
      <c r="FS38" s="331"/>
      <c r="FT38" s="331"/>
      <c r="FU38" s="331"/>
      <c r="FV38" s="331"/>
      <c r="FW38" s="331"/>
      <c r="FX38" s="331"/>
      <c r="FY38" s="331"/>
      <c r="FZ38" s="331"/>
      <c r="GA38" s="331"/>
      <c r="GB38" s="331"/>
      <c r="GC38" s="331"/>
      <c r="GD38" s="331"/>
      <c r="GE38" s="331"/>
      <c r="GF38" s="331"/>
      <c r="GG38" s="331"/>
      <c r="GH38" s="331"/>
      <c r="GI38" s="331"/>
      <c r="GJ38" s="331"/>
      <c r="GK38" s="331"/>
      <c r="GL38" s="331"/>
      <c r="GM38" s="331"/>
      <c r="GN38" s="331"/>
      <c r="GO38" s="331"/>
      <c r="GP38" s="331"/>
      <c r="GQ38" s="331"/>
      <c r="GR38" s="331"/>
      <c r="GS38" s="331"/>
      <c r="GT38" s="331"/>
      <c r="GU38" s="331"/>
      <c r="GV38" s="331"/>
      <c r="GW38" s="331"/>
      <c r="GX38" s="331"/>
      <c r="GY38" s="331"/>
      <c r="GZ38" s="331"/>
      <c r="HA38" s="331"/>
      <c r="HB38" s="331"/>
      <c r="HC38" s="331"/>
      <c r="HD38" s="331"/>
      <c r="HE38" s="331"/>
      <c r="HF38" s="331"/>
      <c r="HG38" s="331"/>
      <c r="HH38" s="331"/>
      <c r="HI38" s="331"/>
      <c r="HJ38" s="331"/>
      <c r="HK38" s="331"/>
      <c r="HL38" s="331"/>
      <c r="HM38" s="331"/>
    </row>
    <row r="39" spans="1:221" s="330" customFormat="1" x14ac:dyDescent="0.25">
      <c r="A39" s="311"/>
      <c r="F39" s="331"/>
      <c r="G39" s="331"/>
      <c r="H39" s="331"/>
      <c r="I39" s="331"/>
      <c r="J39" s="331"/>
      <c r="K39" s="331"/>
      <c r="L39" s="331"/>
      <c r="M39" s="332"/>
      <c r="N39" s="332"/>
      <c r="O39" s="332"/>
      <c r="P39" s="332"/>
      <c r="Q39" s="320"/>
      <c r="R39" s="320"/>
      <c r="S39" s="333"/>
      <c r="T39" s="333"/>
      <c r="U39" s="333"/>
      <c r="V39" s="331"/>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c r="AV39" s="331"/>
      <c r="AW39" s="331"/>
      <c r="AX39" s="331"/>
      <c r="AY39" s="331"/>
      <c r="AZ39" s="331"/>
      <c r="BA39" s="331"/>
      <c r="BB39" s="331"/>
      <c r="BC39" s="331"/>
      <c r="BD39" s="331"/>
      <c r="BE39" s="331"/>
      <c r="BF39" s="331"/>
      <c r="BG39" s="331"/>
      <c r="BH39" s="331"/>
      <c r="BI39" s="331"/>
      <c r="BJ39" s="331"/>
      <c r="BK39" s="331"/>
      <c r="BL39" s="331"/>
      <c r="BM39" s="331"/>
      <c r="BN39" s="331"/>
      <c r="BO39" s="331"/>
      <c r="BP39" s="331"/>
      <c r="BQ39" s="331"/>
      <c r="BR39" s="331"/>
      <c r="BS39" s="331"/>
      <c r="BT39" s="331"/>
      <c r="BU39" s="331"/>
      <c r="BV39" s="331"/>
      <c r="BW39" s="331"/>
      <c r="BX39" s="331"/>
      <c r="BY39" s="331"/>
      <c r="BZ39" s="331"/>
      <c r="CA39" s="331"/>
      <c r="CB39" s="331"/>
      <c r="CC39" s="331"/>
      <c r="CD39" s="331"/>
      <c r="CE39" s="331"/>
      <c r="CF39" s="331"/>
      <c r="CG39" s="331"/>
      <c r="CH39" s="331"/>
      <c r="CI39" s="331"/>
      <c r="CJ39" s="331"/>
      <c r="CK39" s="331"/>
      <c r="CL39" s="331"/>
      <c r="CM39" s="331"/>
      <c r="CN39" s="331"/>
      <c r="CO39" s="331"/>
      <c r="CP39" s="331"/>
      <c r="CQ39" s="331"/>
      <c r="CR39" s="331"/>
      <c r="CS39" s="331"/>
      <c r="CT39" s="331"/>
      <c r="CU39" s="331"/>
      <c r="CV39" s="331"/>
      <c r="CW39" s="331"/>
      <c r="CX39" s="331"/>
      <c r="CY39" s="331"/>
      <c r="CZ39" s="331"/>
      <c r="DA39" s="331"/>
      <c r="DB39" s="331"/>
      <c r="DC39" s="331"/>
      <c r="DD39" s="331"/>
      <c r="DE39" s="331"/>
      <c r="DF39" s="331"/>
      <c r="DG39" s="331"/>
      <c r="DH39" s="331"/>
      <c r="DI39" s="331"/>
      <c r="DJ39" s="331"/>
      <c r="DK39" s="331"/>
      <c r="DL39" s="331"/>
      <c r="DM39" s="331"/>
      <c r="DN39" s="331"/>
      <c r="DO39" s="331"/>
      <c r="DP39" s="331"/>
      <c r="DQ39" s="331"/>
      <c r="DR39" s="331"/>
      <c r="DS39" s="331"/>
      <c r="DT39" s="331"/>
      <c r="DU39" s="331"/>
      <c r="DV39" s="331"/>
      <c r="DW39" s="331"/>
      <c r="DX39" s="331"/>
      <c r="DY39" s="331"/>
      <c r="DZ39" s="331"/>
      <c r="EA39" s="331"/>
      <c r="EB39" s="331"/>
      <c r="EC39" s="331"/>
      <c r="ED39" s="331"/>
      <c r="EE39" s="331"/>
      <c r="EF39" s="331"/>
      <c r="EG39" s="331"/>
      <c r="EH39" s="331"/>
      <c r="EI39" s="331"/>
      <c r="EJ39" s="331"/>
      <c r="EK39" s="331"/>
      <c r="EL39" s="331"/>
      <c r="EM39" s="331"/>
      <c r="EN39" s="331"/>
      <c r="EO39" s="331"/>
      <c r="EP39" s="331"/>
      <c r="EQ39" s="331"/>
      <c r="ER39" s="331"/>
      <c r="ES39" s="331"/>
      <c r="ET39" s="331"/>
      <c r="EU39" s="331"/>
      <c r="EV39" s="331"/>
      <c r="EW39" s="331"/>
      <c r="EX39" s="331"/>
      <c r="EY39" s="331"/>
      <c r="EZ39" s="331"/>
      <c r="FA39" s="331"/>
      <c r="FB39" s="331"/>
      <c r="FC39" s="331"/>
      <c r="FD39" s="331"/>
      <c r="FE39" s="331"/>
      <c r="FF39" s="331"/>
      <c r="FG39" s="331"/>
      <c r="FH39" s="331"/>
      <c r="FI39" s="331"/>
      <c r="FJ39" s="331"/>
      <c r="FK39" s="331"/>
      <c r="FL39" s="331"/>
      <c r="FM39" s="331"/>
      <c r="FN39" s="331"/>
      <c r="FO39" s="331"/>
      <c r="FP39" s="331"/>
      <c r="FQ39" s="331"/>
      <c r="FR39" s="331"/>
      <c r="FS39" s="331"/>
      <c r="FT39" s="331"/>
      <c r="FU39" s="331"/>
      <c r="FV39" s="331"/>
      <c r="FW39" s="331"/>
      <c r="FX39" s="331"/>
      <c r="FY39" s="331"/>
      <c r="FZ39" s="331"/>
      <c r="GA39" s="331"/>
      <c r="GB39" s="331"/>
      <c r="GC39" s="331"/>
      <c r="GD39" s="331"/>
      <c r="GE39" s="331"/>
      <c r="GF39" s="331"/>
      <c r="GG39" s="331"/>
      <c r="GH39" s="331"/>
      <c r="GI39" s="331"/>
      <c r="GJ39" s="331"/>
      <c r="GK39" s="331"/>
      <c r="GL39" s="331"/>
      <c r="GM39" s="331"/>
      <c r="GN39" s="331"/>
      <c r="GO39" s="331"/>
      <c r="GP39" s="331"/>
      <c r="GQ39" s="331"/>
      <c r="GR39" s="331"/>
      <c r="GS39" s="331"/>
      <c r="GT39" s="331"/>
      <c r="GU39" s="331"/>
      <c r="GV39" s="331"/>
      <c r="GW39" s="331"/>
      <c r="GX39" s="331"/>
      <c r="GY39" s="331"/>
      <c r="GZ39" s="331"/>
      <c r="HA39" s="331"/>
      <c r="HB39" s="331"/>
      <c r="HC39" s="331"/>
      <c r="HD39" s="331"/>
      <c r="HE39" s="331"/>
      <c r="HF39" s="331"/>
      <c r="HG39" s="331"/>
      <c r="HH39" s="331"/>
      <c r="HI39" s="331"/>
      <c r="HJ39" s="331"/>
      <c r="HK39" s="331"/>
      <c r="HL39" s="331"/>
      <c r="HM39" s="331"/>
    </row>
    <row r="40" spans="1:221" s="330" customFormat="1" x14ac:dyDescent="0.25">
      <c r="A40" s="311"/>
      <c r="F40" s="331"/>
      <c r="G40" s="331"/>
      <c r="H40" s="331"/>
      <c r="I40" s="331"/>
      <c r="J40" s="331"/>
      <c r="K40" s="331"/>
      <c r="L40" s="331"/>
      <c r="M40" s="332"/>
      <c r="N40" s="332"/>
      <c r="O40" s="332"/>
      <c r="P40" s="332"/>
      <c r="Q40" s="320"/>
      <c r="R40" s="320"/>
      <c r="S40" s="333"/>
      <c r="T40" s="333"/>
      <c r="U40" s="333"/>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1"/>
      <c r="AY40" s="331"/>
      <c r="AZ40" s="331"/>
      <c r="BA40" s="331"/>
      <c r="BB40" s="331"/>
      <c r="BC40" s="331"/>
      <c r="BD40" s="331"/>
      <c r="BE40" s="331"/>
      <c r="BF40" s="331"/>
      <c r="BG40" s="331"/>
      <c r="BH40" s="331"/>
      <c r="BI40" s="331"/>
      <c r="BJ40" s="331"/>
      <c r="BK40" s="331"/>
      <c r="BL40" s="331"/>
      <c r="BM40" s="331"/>
      <c r="BN40" s="331"/>
      <c r="BO40" s="331"/>
      <c r="BP40" s="331"/>
      <c r="BQ40" s="331"/>
      <c r="BR40" s="331"/>
      <c r="BS40" s="331"/>
      <c r="BT40" s="331"/>
      <c r="BU40" s="331"/>
      <c r="BV40" s="331"/>
      <c r="BW40" s="331"/>
      <c r="BX40" s="331"/>
      <c r="BY40" s="331"/>
      <c r="BZ40" s="331"/>
      <c r="CA40" s="331"/>
      <c r="CB40" s="331"/>
      <c r="CC40" s="331"/>
      <c r="CD40" s="331"/>
      <c r="CE40" s="331"/>
      <c r="CF40" s="331"/>
      <c r="CG40" s="331"/>
      <c r="CH40" s="331"/>
      <c r="CI40" s="331"/>
      <c r="CJ40" s="331"/>
      <c r="CK40" s="331"/>
      <c r="CL40" s="331"/>
      <c r="CM40" s="331"/>
      <c r="CN40" s="331"/>
      <c r="CO40" s="331"/>
      <c r="CP40" s="331"/>
      <c r="CQ40" s="331"/>
      <c r="CR40" s="331"/>
      <c r="CS40" s="331"/>
      <c r="CT40" s="331"/>
      <c r="CU40" s="331"/>
      <c r="CV40" s="331"/>
      <c r="CW40" s="331"/>
      <c r="CX40" s="331"/>
      <c r="CY40" s="331"/>
      <c r="CZ40" s="331"/>
      <c r="DA40" s="331"/>
      <c r="DB40" s="331"/>
      <c r="DC40" s="331"/>
      <c r="DD40" s="331"/>
      <c r="DE40" s="331"/>
      <c r="DF40" s="331"/>
      <c r="DG40" s="331"/>
      <c r="DH40" s="331"/>
      <c r="DI40" s="331"/>
      <c r="DJ40" s="331"/>
      <c r="DK40" s="331"/>
      <c r="DL40" s="331"/>
      <c r="DM40" s="331"/>
      <c r="DN40" s="331"/>
      <c r="DO40" s="331"/>
      <c r="DP40" s="331"/>
      <c r="DQ40" s="331"/>
      <c r="DR40" s="331"/>
      <c r="DS40" s="331"/>
      <c r="DT40" s="331"/>
      <c r="DU40" s="331"/>
      <c r="DV40" s="331"/>
      <c r="DW40" s="331"/>
      <c r="DX40" s="331"/>
      <c r="DY40" s="331"/>
      <c r="DZ40" s="331"/>
      <c r="EA40" s="331"/>
      <c r="EB40" s="331"/>
      <c r="EC40" s="331"/>
      <c r="ED40" s="331"/>
      <c r="EE40" s="331"/>
      <c r="EF40" s="331"/>
      <c r="EG40" s="331"/>
      <c r="EH40" s="331"/>
      <c r="EI40" s="331"/>
      <c r="EJ40" s="331"/>
      <c r="EK40" s="331"/>
      <c r="EL40" s="331"/>
      <c r="EM40" s="331"/>
      <c r="EN40" s="331"/>
      <c r="EO40" s="331"/>
      <c r="EP40" s="331"/>
      <c r="EQ40" s="331"/>
      <c r="ER40" s="331"/>
      <c r="ES40" s="331"/>
      <c r="ET40" s="331"/>
      <c r="EU40" s="331"/>
      <c r="EV40" s="331"/>
      <c r="EW40" s="331"/>
      <c r="EX40" s="331"/>
      <c r="EY40" s="331"/>
      <c r="EZ40" s="331"/>
      <c r="FA40" s="331"/>
      <c r="FB40" s="331"/>
      <c r="FC40" s="331"/>
      <c r="FD40" s="331"/>
      <c r="FE40" s="331"/>
      <c r="FF40" s="331"/>
      <c r="FG40" s="331"/>
      <c r="FH40" s="331"/>
      <c r="FI40" s="331"/>
      <c r="FJ40" s="331"/>
      <c r="FK40" s="331"/>
      <c r="FL40" s="331"/>
      <c r="FM40" s="331"/>
      <c r="FN40" s="331"/>
      <c r="FO40" s="331"/>
      <c r="FP40" s="331"/>
      <c r="FQ40" s="331"/>
      <c r="FR40" s="331"/>
      <c r="FS40" s="331"/>
      <c r="FT40" s="331"/>
      <c r="FU40" s="331"/>
      <c r="FV40" s="331"/>
      <c r="FW40" s="331"/>
      <c r="FX40" s="331"/>
      <c r="FY40" s="331"/>
      <c r="FZ40" s="331"/>
      <c r="GA40" s="331"/>
      <c r="GB40" s="331"/>
      <c r="GC40" s="331"/>
      <c r="GD40" s="331"/>
      <c r="GE40" s="331"/>
      <c r="GF40" s="331"/>
      <c r="GG40" s="331"/>
      <c r="GH40" s="331"/>
      <c r="GI40" s="331"/>
      <c r="GJ40" s="331"/>
      <c r="GK40" s="331"/>
      <c r="GL40" s="331"/>
      <c r="GM40" s="331"/>
      <c r="GN40" s="331"/>
      <c r="GO40" s="331"/>
      <c r="GP40" s="331"/>
      <c r="GQ40" s="331"/>
      <c r="GR40" s="331"/>
      <c r="GS40" s="331"/>
      <c r="GT40" s="331"/>
      <c r="GU40" s="331"/>
      <c r="GV40" s="331"/>
      <c r="GW40" s="331"/>
      <c r="GX40" s="331"/>
      <c r="GY40" s="331"/>
      <c r="GZ40" s="331"/>
      <c r="HA40" s="331"/>
      <c r="HB40" s="331"/>
      <c r="HC40" s="331"/>
      <c r="HD40" s="331"/>
      <c r="HE40" s="331"/>
      <c r="HF40" s="331"/>
      <c r="HG40" s="331"/>
      <c r="HH40" s="331"/>
      <c r="HI40" s="331"/>
      <c r="HJ40" s="331"/>
      <c r="HK40" s="331"/>
      <c r="HL40" s="331"/>
      <c r="HM40" s="331"/>
    </row>
    <row r="41" spans="1:221" s="330" customFormat="1" x14ac:dyDescent="0.25">
      <c r="A41" s="311"/>
      <c r="F41" s="331"/>
      <c r="G41" s="331"/>
      <c r="H41" s="331"/>
      <c r="I41" s="331"/>
      <c r="J41" s="331"/>
      <c r="K41" s="331"/>
      <c r="L41" s="331"/>
      <c r="M41" s="332"/>
      <c r="N41" s="332"/>
      <c r="O41" s="332"/>
      <c r="P41" s="332"/>
      <c r="Q41" s="320"/>
      <c r="R41" s="320"/>
      <c r="S41" s="333"/>
      <c r="T41" s="333"/>
      <c r="U41" s="333"/>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c r="BF41" s="331"/>
      <c r="BG41" s="331"/>
      <c r="BH41" s="331"/>
      <c r="BI41" s="331"/>
      <c r="BJ41" s="331"/>
      <c r="BK41" s="331"/>
      <c r="BL41" s="331"/>
      <c r="BM41" s="331"/>
      <c r="BN41" s="331"/>
      <c r="BO41" s="331"/>
      <c r="BP41" s="331"/>
      <c r="BQ41" s="331"/>
      <c r="BR41" s="331"/>
      <c r="BS41" s="331"/>
      <c r="BT41" s="331"/>
      <c r="BU41" s="331"/>
      <c r="BV41" s="331"/>
      <c r="BW41" s="331"/>
      <c r="BX41" s="331"/>
      <c r="BY41" s="331"/>
      <c r="BZ41" s="331"/>
      <c r="CA41" s="331"/>
      <c r="CB41" s="331"/>
      <c r="CC41" s="331"/>
      <c r="CD41" s="331"/>
      <c r="CE41" s="331"/>
      <c r="CF41" s="331"/>
      <c r="CG41" s="331"/>
      <c r="CH41" s="331"/>
      <c r="CI41" s="331"/>
      <c r="CJ41" s="331"/>
      <c r="CK41" s="331"/>
      <c r="CL41" s="331"/>
      <c r="CM41" s="331"/>
      <c r="CN41" s="331"/>
      <c r="CO41" s="331"/>
      <c r="CP41" s="331"/>
      <c r="CQ41" s="331"/>
      <c r="CR41" s="331"/>
      <c r="CS41" s="331"/>
      <c r="CT41" s="331"/>
      <c r="CU41" s="331"/>
      <c r="CV41" s="331"/>
      <c r="CW41" s="331"/>
      <c r="CX41" s="331"/>
      <c r="CY41" s="331"/>
      <c r="CZ41" s="331"/>
      <c r="DA41" s="331"/>
      <c r="DB41" s="331"/>
      <c r="DC41" s="331"/>
      <c r="DD41" s="331"/>
      <c r="DE41" s="331"/>
      <c r="DF41" s="331"/>
      <c r="DG41" s="331"/>
      <c r="DH41" s="331"/>
      <c r="DI41" s="331"/>
      <c r="DJ41" s="331"/>
      <c r="DK41" s="331"/>
      <c r="DL41" s="331"/>
      <c r="DM41" s="331"/>
      <c r="DN41" s="331"/>
      <c r="DO41" s="331"/>
      <c r="DP41" s="331"/>
      <c r="DQ41" s="331"/>
      <c r="DR41" s="331"/>
      <c r="DS41" s="331"/>
      <c r="DT41" s="331"/>
      <c r="DU41" s="331"/>
      <c r="DV41" s="331"/>
      <c r="DW41" s="331"/>
      <c r="DX41" s="331"/>
      <c r="DY41" s="331"/>
      <c r="DZ41" s="331"/>
      <c r="EA41" s="331"/>
      <c r="EB41" s="331"/>
      <c r="EC41" s="331"/>
      <c r="ED41" s="331"/>
      <c r="EE41" s="331"/>
      <c r="EF41" s="331"/>
      <c r="EG41" s="331"/>
      <c r="EH41" s="331"/>
      <c r="EI41" s="331"/>
      <c r="EJ41" s="331"/>
      <c r="EK41" s="331"/>
      <c r="EL41" s="331"/>
      <c r="EM41" s="331"/>
      <c r="EN41" s="331"/>
      <c r="EO41" s="331"/>
      <c r="EP41" s="331"/>
      <c r="EQ41" s="331"/>
      <c r="ER41" s="331"/>
      <c r="ES41" s="331"/>
      <c r="ET41" s="331"/>
      <c r="EU41" s="331"/>
      <c r="EV41" s="331"/>
      <c r="EW41" s="331"/>
      <c r="EX41" s="331"/>
      <c r="EY41" s="331"/>
      <c r="EZ41" s="331"/>
      <c r="FA41" s="331"/>
      <c r="FB41" s="331"/>
      <c r="FC41" s="331"/>
      <c r="FD41" s="331"/>
      <c r="FE41" s="331"/>
      <c r="FF41" s="331"/>
      <c r="FG41" s="331"/>
      <c r="FH41" s="331"/>
      <c r="FI41" s="331"/>
      <c r="FJ41" s="331"/>
      <c r="FK41" s="331"/>
      <c r="FL41" s="331"/>
      <c r="FM41" s="331"/>
      <c r="FN41" s="331"/>
      <c r="FO41" s="331"/>
      <c r="FP41" s="331"/>
      <c r="FQ41" s="331"/>
      <c r="FR41" s="331"/>
      <c r="FS41" s="331"/>
      <c r="FT41" s="331"/>
      <c r="FU41" s="331"/>
      <c r="FV41" s="331"/>
      <c r="FW41" s="331"/>
      <c r="FX41" s="331"/>
      <c r="FY41" s="331"/>
      <c r="FZ41" s="331"/>
      <c r="GA41" s="331"/>
      <c r="GB41" s="331"/>
      <c r="GC41" s="331"/>
      <c r="GD41" s="331"/>
      <c r="GE41" s="331"/>
      <c r="GF41" s="331"/>
      <c r="GG41" s="331"/>
      <c r="GH41" s="331"/>
      <c r="GI41" s="331"/>
      <c r="GJ41" s="331"/>
      <c r="GK41" s="331"/>
      <c r="GL41" s="331"/>
      <c r="GM41" s="331"/>
      <c r="GN41" s="331"/>
      <c r="GO41" s="331"/>
      <c r="GP41" s="331"/>
      <c r="GQ41" s="331"/>
      <c r="GR41" s="331"/>
      <c r="GS41" s="331"/>
      <c r="GT41" s="331"/>
      <c r="GU41" s="331"/>
      <c r="GV41" s="331"/>
      <c r="GW41" s="331"/>
      <c r="GX41" s="331"/>
      <c r="GY41" s="331"/>
      <c r="GZ41" s="331"/>
      <c r="HA41" s="331"/>
      <c r="HB41" s="331"/>
      <c r="HC41" s="331"/>
      <c r="HD41" s="331"/>
      <c r="HE41" s="331"/>
      <c r="HF41" s="331"/>
      <c r="HG41" s="331"/>
      <c r="HH41" s="331"/>
      <c r="HI41" s="331"/>
      <c r="HJ41" s="331"/>
      <c r="HK41" s="331"/>
      <c r="HL41" s="331"/>
      <c r="HM41" s="331"/>
    </row>
    <row r="42" spans="1:221" s="330" customFormat="1" x14ac:dyDescent="0.25">
      <c r="A42" s="311"/>
      <c r="F42" s="331"/>
      <c r="G42" s="331"/>
      <c r="H42" s="331"/>
      <c r="I42" s="331"/>
      <c r="J42" s="331"/>
      <c r="K42" s="331"/>
      <c r="L42" s="331"/>
      <c r="M42" s="332"/>
      <c r="N42" s="332"/>
      <c r="O42" s="332"/>
      <c r="P42" s="332"/>
      <c r="Q42" s="320"/>
      <c r="R42" s="320"/>
      <c r="S42" s="333"/>
      <c r="T42" s="333"/>
      <c r="U42" s="333"/>
      <c r="V42" s="331"/>
      <c r="W42" s="331"/>
      <c r="X42" s="331"/>
      <c r="Y42" s="331"/>
      <c r="Z42" s="331"/>
      <c r="AA42" s="331"/>
      <c r="AB42" s="331"/>
      <c r="AC42" s="331"/>
      <c r="AD42" s="331"/>
      <c r="AE42" s="331"/>
      <c r="AF42" s="331"/>
      <c r="AG42" s="331"/>
      <c r="AH42" s="331"/>
      <c r="AI42" s="331"/>
      <c r="AJ42" s="331"/>
      <c r="AK42" s="331"/>
      <c r="AL42" s="331"/>
      <c r="AM42" s="331"/>
      <c r="AN42" s="331"/>
      <c r="AO42" s="331"/>
      <c r="AP42" s="331"/>
      <c r="AQ42" s="331"/>
      <c r="AR42" s="331"/>
      <c r="AS42" s="331"/>
      <c r="AT42" s="331"/>
      <c r="AU42" s="331"/>
      <c r="AV42" s="331"/>
      <c r="AW42" s="331"/>
      <c r="AX42" s="331"/>
      <c r="AY42" s="331"/>
      <c r="AZ42" s="331"/>
      <c r="BA42" s="331"/>
      <c r="BB42" s="331"/>
      <c r="BC42" s="331"/>
      <c r="BD42" s="331"/>
      <c r="BE42" s="331"/>
      <c r="BF42" s="331"/>
      <c r="BG42" s="331"/>
      <c r="BH42" s="331"/>
      <c r="BI42" s="331"/>
      <c r="BJ42" s="331"/>
      <c r="BK42" s="331"/>
      <c r="BL42" s="331"/>
      <c r="BM42" s="331"/>
      <c r="BN42" s="331"/>
      <c r="BO42" s="331"/>
      <c r="BP42" s="331"/>
      <c r="BQ42" s="331"/>
      <c r="BR42" s="331"/>
      <c r="BS42" s="331"/>
      <c r="BT42" s="331"/>
      <c r="BU42" s="331"/>
      <c r="BV42" s="331"/>
      <c r="BW42" s="331"/>
      <c r="BX42" s="331"/>
      <c r="BY42" s="331"/>
      <c r="BZ42" s="331"/>
      <c r="CA42" s="331"/>
      <c r="CB42" s="331"/>
      <c r="CC42" s="331"/>
      <c r="CD42" s="331"/>
      <c r="CE42" s="331"/>
      <c r="CF42" s="331"/>
      <c r="CG42" s="331"/>
      <c r="CH42" s="331"/>
      <c r="CI42" s="331"/>
      <c r="CJ42" s="331"/>
      <c r="CK42" s="331"/>
      <c r="CL42" s="331"/>
      <c r="CM42" s="331"/>
      <c r="CN42" s="331"/>
      <c r="CO42" s="331"/>
      <c r="CP42" s="331"/>
      <c r="CQ42" s="331"/>
      <c r="CR42" s="331"/>
      <c r="CS42" s="331"/>
      <c r="CT42" s="331"/>
      <c r="CU42" s="331"/>
      <c r="CV42" s="331"/>
      <c r="CW42" s="331"/>
      <c r="CX42" s="331"/>
      <c r="CY42" s="331"/>
      <c r="CZ42" s="331"/>
      <c r="DA42" s="331"/>
      <c r="DB42" s="331"/>
      <c r="DC42" s="331"/>
      <c r="DD42" s="331"/>
      <c r="DE42" s="331"/>
      <c r="DF42" s="331"/>
      <c r="DG42" s="331"/>
      <c r="DH42" s="331"/>
      <c r="DI42" s="331"/>
      <c r="DJ42" s="331"/>
      <c r="DK42" s="331"/>
      <c r="DL42" s="331"/>
      <c r="DM42" s="331"/>
      <c r="DN42" s="331"/>
      <c r="DO42" s="331"/>
      <c r="DP42" s="331"/>
      <c r="DQ42" s="331"/>
      <c r="DR42" s="331"/>
      <c r="DS42" s="331"/>
      <c r="DT42" s="331"/>
      <c r="DU42" s="331"/>
      <c r="DV42" s="331"/>
      <c r="DW42" s="331"/>
      <c r="DX42" s="331"/>
      <c r="DY42" s="331"/>
      <c r="DZ42" s="331"/>
      <c r="EA42" s="331"/>
      <c r="EB42" s="331"/>
      <c r="EC42" s="331"/>
      <c r="ED42" s="331"/>
      <c r="EE42" s="331"/>
      <c r="EF42" s="331"/>
      <c r="EG42" s="331"/>
      <c r="EH42" s="331"/>
      <c r="EI42" s="331"/>
      <c r="EJ42" s="331"/>
      <c r="EK42" s="331"/>
      <c r="EL42" s="331"/>
      <c r="EM42" s="331"/>
      <c r="EN42" s="331"/>
      <c r="EO42" s="331"/>
      <c r="EP42" s="331"/>
      <c r="EQ42" s="331"/>
      <c r="ER42" s="331"/>
      <c r="ES42" s="331"/>
      <c r="ET42" s="331"/>
      <c r="EU42" s="331"/>
      <c r="EV42" s="331"/>
      <c r="EW42" s="331"/>
      <c r="EX42" s="331"/>
      <c r="EY42" s="331"/>
      <c r="EZ42" s="331"/>
      <c r="FA42" s="331"/>
      <c r="FB42" s="331"/>
      <c r="FC42" s="331"/>
      <c r="FD42" s="331"/>
      <c r="FE42" s="331"/>
      <c r="FF42" s="331"/>
      <c r="FG42" s="331"/>
      <c r="FH42" s="331"/>
      <c r="FI42" s="331"/>
      <c r="FJ42" s="331"/>
      <c r="FK42" s="331"/>
      <c r="FL42" s="331"/>
      <c r="FM42" s="331"/>
      <c r="FN42" s="331"/>
      <c r="FO42" s="331"/>
      <c r="FP42" s="331"/>
      <c r="FQ42" s="331"/>
      <c r="FR42" s="331"/>
      <c r="FS42" s="331"/>
      <c r="FT42" s="331"/>
      <c r="FU42" s="331"/>
      <c r="FV42" s="331"/>
      <c r="FW42" s="331"/>
      <c r="FX42" s="331"/>
      <c r="FY42" s="331"/>
      <c r="FZ42" s="331"/>
      <c r="GA42" s="331"/>
      <c r="GB42" s="331"/>
      <c r="GC42" s="331"/>
      <c r="GD42" s="331"/>
      <c r="GE42" s="331"/>
      <c r="GF42" s="331"/>
      <c r="GG42" s="331"/>
      <c r="GH42" s="331"/>
      <c r="GI42" s="331"/>
      <c r="GJ42" s="331"/>
      <c r="GK42" s="331"/>
      <c r="GL42" s="331"/>
      <c r="GM42" s="331"/>
      <c r="GN42" s="331"/>
      <c r="GO42" s="331"/>
      <c r="GP42" s="331"/>
      <c r="GQ42" s="331"/>
      <c r="GR42" s="331"/>
      <c r="GS42" s="331"/>
      <c r="GT42" s="331"/>
      <c r="GU42" s="331"/>
      <c r="GV42" s="331"/>
      <c r="GW42" s="331"/>
      <c r="GX42" s="331"/>
      <c r="GY42" s="331"/>
      <c r="GZ42" s="331"/>
      <c r="HA42" s="331"/>
      <c r="HB42" s="331"/>
      <c r="HC42" s="331"/>
      <c r="HD42" s="331"/>
      <c r="HE42" s="331"/>
      <c r="HF42" s="331"/>
      <c r="HG42" s="331"/>
      <c r="HH42" s="331"/>
      <c r="HI42" s="331"/>
      <c r="HJ42" s="331"/>
      <c r="HK42" s="331"/>
      <c r="HL42" s="331"/>
      <c r="HM42" s="331"/>
    </row>
    <row r="43" spans="1:221" s="330" customFormat="1" x14ac:dyDescent="0.25">
      <c r="A43" s="311"/>
      <c r="F43" s="331"/>
      <c r="G43" s="331"/>
      <c r="H43" s="331"/>
      <c r="I43" s="331"/>
      <c r="J43" s="331"/>
      <c r="K43" s="331"/>
      <c r="L43" s="331"/>
      <c r="M43" s="332"/>
      <c r="N43" s="332"/>
      <c r="O43" s="332"/>
      <c r="P43" s="332"/>
      <c r="Q43" s="320"/>
      <c r="R43" s="320"/>
      <c r="S43" s="333"/>
      <c r="T43" s="333"/>
      <c r="U43" s="333"/>
      <c r="V43" s="331"/>
      <c r="W43" s="331"/>
      <c r="X43" s="331"/>
      <c r="Y43" s="331"/>
      <c r="Z43" s="331"/>
      <c r="AA43" s="331"/>
      <c r="AB43" s="331"/>
      <c r="AC43" s="331"/>
      <c r="AD43" s="331"/>
      <c r="AE43" s="331"/>
      <c r="AF43" s="331"/>
      <c r="AG43" s="331"/>
      <c r="AH43" s="331"/>
      <c r="AI43" s="331"/>
      <c r="AJ43" s="331"/>
      <c r="AK43" s="331"/>
      <c r="AL43" s="331"/>
      <c r="AM43" s="331"/>
      <c r="AN43" s="331"/>
      <c r="AO43" s="331"/>
      <c r="AP43" s="331"/>
      <c r="AQ43" s="331"/>
      <c r="AR43" s="331"/>
      <c r="AS43" s="331"/>
      <c r="AT43" s="331"/>
      <c r="AU43" s="331"/>
      <c r="AV43" s="331"/>
      <c r="AW43" s="331"/>
      <c r="AX43" s="331"/>
      <c r="AY43" s="331"/>
      <c r="AZ43" s="331"/>
      <c r="BA43" s="331"/>
      <c r="BB43" s="331"/>
      <c r="BC43" s="331"/>
      <c r="BD43" s="331"/>
      <c r="BE43" s="331"/>
      <c r="BF43" s="331"/>
      <c r="BG43" s="331"/>
      <c r="BH43" s="331"/>
      <c r="BI43" s="331"/>
      <c r="BJ43" s="331"/>
      <c r="BK43" s="331"/>
      <c r="BL43" s="331"/>
      <c r="BM43" s="331"/>
      <c r="BN43" s="331"/>
      <c r="BO43" s="331"/>
      <c r="BP43" s="331"/>
      <c r="BQ43" s="331"/>
      <c r="BR43" s="331"/>
      <c r="BS43" s="331"/>
      <c r="BT43" s="331"/>
      <c r="BU43" s="331"/>
      <c r="BV43" s="331"/>
      <c r="BW43" s="331"/>
      <c r="BX43" s="331"/>
      <c r="BY43" s="331"/>
      <c r="BZ43" s="331"/>
      <c r="CA43" s="331"/>
      <c r="CB43" s="331"/>
      <c r="CC43" s="331"/>
      <c r="CD43" s="331"/>
      <c r="CE43" s="331"/>
      <c r="CF43" s="331"/>
      <c r="CG43" s="331"/>
      <c r="CH43" s="331"/>
      <c r="CI43" s="331"/>
      <c r="CJ43" s="331"/>
      <c r="CK43" s="331"/>
      <c r="CL43" s="331"/>
      <c r="CM43" s="331"/>
      <c r="CN43" s="331"/>
      <c r="CO43" s="331"/>
      <c r="CP43" s="331"/>
      <c r="CQ43" s="331"/>
      <c r="CR43" s="331"/>
      <c r="CS43" s="331"/>
      <c r="CT43" s="331"/>
      <c r="CU43" s="331"/>
      <c r="CV43" s="331"/>
      <c r="CW43" s="331"/>
      <c r="CX43" s="331"/>
      <c r="CY43" s="331"/>
      <c r="CZ43" s="331"/>
      <c r="DA43" s="331"/>
      <c r="DB43" s="331"/>
      <c r="DC43" s="331"/>
      <c r="DD43" s="331"/>
      <c r="DE43" s="331"/>
      <c r="DF43" s="331"/>
      <c r="DG43" s="331"/>
      <c r="DH43" s="331"/>
      <c r="DI43" s="331"/>
      <c r="DJ43" s="331"/>
      <c r="DK43" s="331"/>
      <c r="DL43" s="331"/>
      <c r="DM43" s="331"/>
      <c r="DN43" s="331"/>
      <c r="DO43" s="331"/>
      <c r="DP43" s="331"/>
      <c r="DQ43" s="331"/>
      <c r="DR43" s="331"/>
      <c r="DS43" s="331"/>
      <c r="DT43" s="331"/>
      <c r="DU43" s="331"/>
      <c r="DV43" s="331"/>
      <c r="DW43" s="331"/>
      <c r="DX43" s="331"/>
      <c r="DY43" s="331"/>
      <c r="DZ43" s="331"/>
      <c r="EA43" s="331"/>
      <c r="EB43" s="331"/>
      <c r="EC43" s="331"/>
      <c r="ED43" s="331"/>
      <c r="EE43" s="331"/>
      <c r="EF43" s="331"/>
      <c r="EG43" s="331"/>
      <c r="EH43" s="331"/>
      <c r="EI43" s="331"/>
      <c r="EJ43" s="331"/>
      <c r="EK43" s="331"/>
      <c r="EL43" s="331"/>
      <c r="EM43" s="331"/>
      <c r="EN43" s="331"/>
      <c r="EO43" s="331"/>
      <c r="EP43" s="331"/>
      <c r="EQ43" s="331"/>
      <c r="ER43" s="331"/>
      <c r="ES43" s="331"/>
      <c r="ET43" s="331"/>
      <c r="EU43" s="331"/>
      <c r="EV43" s="331"/>
      <c r="EW43" s="331"/>
      <c r="EX43" s="331"/>
      <c r="EY43" s="331"/>
      <c r="EZ43" s="331"/>
      <c r="FA43" s="331"/>
      <c r="FB43" s="331"/>
      <c r="FC43" s="331"/>
      <c r="FD43" s="331"/>
      <c r="FE43" s="331"/>
      <c r="FF43" s="331"/>
      <c r="FG43" s="331"/>
      <c r="FH43" s="331"/>
      <c r="FI43" s="331"/>
      <c r="FJ43" s="331"/>
      <c r="FK43" s="331"/>
      <c r="FL43" s="331"/>
      <c r="FM43" s="331"/>
      <c r="FN43" s="331"/>
      <c r="FO43" s="331"/>
      <c r="FP43" s="331"/>
      <c r="FQ43" s="331"/>
      <c r="FR43" s="331"/>
      <c r="FS43" s="331"/>
      <c r="FT43" s="331"/>
      <c r="FU43" s="331"/>
      <c r="FV43" s="331"/>
      <c r="FW43" s="331"/>
      <c r="FX43" s="331"/>
      <c r="FY43" s="331"/>
      <c r="FZ43" s="331"/>
      <c r="GA43" s="331"/>
      <c r="GB43" s="331"/>
      <c r="GC43" s="331"/>
      <c r="GD43" s="331"/>
      <c r="GE43" s="331"/>
      <c r="GF43" s="331"/>
      <c r="GG43" s="331"/>
      <c r="GH43" s="331"/>
      <c r="GI43" s="331"/>
      <c r="GJ43" s="331"/>
      <c r="GK43" s="331"/>
      <c r="GL43" s="331"/>
      <c r="GM43" s="331"/>
      <c r="GN43" s="331"/>
      <c r="GO43" s="331"/>
      <c r="GP43" s="331"/>
      <c r="GQ43" s="331"/>
      <c r="GR43" s="331"/>
      <c r="GS43" s="331"/>
      <c r="GT43" s="331"/>
      <c r="GU43" s="331"/>
      <c r="GV43" s="331"/>
      <c r="GW43" s="331"/>
      <c r="GX43" s="331"/>
      <c r="GY43" s="331"/>
      <c r="GZ43" s="331"/>
      <c r="HA43" s="331"/>
      <c r="HB43" s="331"/>
      <c r="HC43" s="331"/>
      <c r="HD43" s="331"/>
      <c r="HE43" s="331"/>
      <c r="HF43" s="331"/>
      <c r="HG43" s="331"/>
      <c r="HH43" s="331"/>
      <c r="HI43" s="331"/>
      <c r="HJ43" s="331"/>
      <c r="HK43" s="331"/>
      <c r="HL43" s="331"/>
      <c r="HM43" s="331"/>
    </row>
    <row r="44" spans="1:221" s="330" customFormat="1" x14ac:dyDescent="0.25">
      <c r="A44" s="311"/>
      <c r="F44" s="331"/>
      <c r="G44" s="331"/>
      <c r="H44" s="331"/>
      <c r="I44" s="331"/>
      <c r="J44" s="331"/>
      <c r="K44" s="331"/>
      <c r="L44" s="331"/>
      <c r="M44" s="332"/>
      <c r="N44" s="332"/>
      <c r="O44" s="332"/>
      <c r="P44" s="332"/>
      <c r="Q44" s="320"/>
      <c r="R44" s="320"/>
      <c r="S44" s="333"/>
      <c r="T44" s="333"/>
      <c r="U44" s="333"/>
      <c r="V44" s="331"/>
      <c r="W44" s="331"/>
      <c r="X44" s="331"/>
      <c r="Y44" s="331"/>
      <c r="Z44" s="331"/>
      <c r="AA44" s="331"/>
      <c r="AB44" s="331"/>
      <c r="AC44" s="331"/>
      <c r="AD44" s="331"/>
      <c r="AE44" s="331"/>
      <c r="AF44" s="331"/>
      <c r="AG44" s="331"/>
      <c r="AH44" s="331"/>
      <c r="AI44" s="331"/>
      <c r="AJ44" s="331"/>
      <c r="AK44" s="331"/>
      <c r="AL44" s="331"/>
      <c r="AM44" s="331"/>
      <c r="AN44" s="331"/>
      <c r="AO44" s="331"/>
      <c r="AP44" s="331"/>
      <c r="AQ44" s="331"/>
      <c r="AR44" s="331"/>
      <c r="AS44" s="331"/>
      <c r="AT44" s="331"/>
      <c r="AU44" s="331"/>
      <c r="AV44" s="331"/>
      <c r="AW44" s="331"/>
      <c r="AX44" s="331"/>
      <c r="AY44" s="331"/>
      <c r="AZ44" s="331"/>
      <c r="BA44" s="331"/>
      <c r="BB44" s="331"/>
      <c r="BC44" s="331"/>
      <c r="BD44" s="331"/>
      <c r="BE44" s="331"/>
      <c r="BF44" s="331"/>
      <c r="BG44" s="331"/>
      <c r="BH44" s="331"/>
      <c r="BI44" s="331"/>
      <c r="BJ44" s="331"/>
      <c r="BK44" s="331"/>
      <c r="BL44" s="331"/>
      <c r="BM44" s="331"/>
      <c r="BN44" s="331"/>
      <c r="BO44" s="331"/>
      <c r="BP44" s="331"/>
      <c r="BQ44" s="331"/>
      <c r="BR44" s="331"/>
      <c r="BS44" s="331"/>
      <c r="BT44" s="331"/>
      <c r="BU44" s="331"/>
      <c r="BV44" s="331"/>
      <c r="BW44" s="331"/>
      <c r="BX44" s="331"/>
      <c r="BY44" s="331"/>
      <c r="BZ44" s="331"/>
      <c r="CA44" s="331"/>
      <c r="CB44" s="331"/>
      <c r="CC44" s="331"/>
      <c r="CD44" s="331"/>
      <c r="CE44" s="331"/>
      <c r="CF44" s="331"/>
      <c r="CG44" s="331"/>
      <c r="CH44" s="331"/>
      <c r="CI44" s="331"/>
      <c r="CJ44" s="331"/>
      <c r="CK44" s="331"/>
      <c r="CL44" s="331"/>
      <c r="CM44" s="331"/>
      <c r="CN44" s="331"/>
      <c r="CO44" s="331"/>
      <c r="CP44" s="331"/>
      <c r="CQ44" s="331"/>
      <c r="CR44" s="331"/>
      <c r="CS44" s="331"/>
      <c r="CT44" s="331"/>
      <c r="CU44" s="331"/>
      <c r="CV44" s="331"/>
      <c r="CW44" s="331"/>
      <c r="CX44" s="331"/>
      <c r="CY44" s="331"/>
      <c r="CZ44" s="331"/>
      <c r="DA44" s="331"/>
      <c r="DB44" s="331"/>
      <c r="DC44" s="331"/>
      <c r="DD44" s="331"/>
      <c r="DE44" s="331"/>
      <c r="DF44" s="331"/>
      <c r="DG44" s="331"/>
      <c r="DH44" s="331"/>
      <c r="DI44" s="331"/>
      <c r="DJ44" s="331"/>
      <c r="DK44" s="331"/>
      <c r="DL44" s="331"/>
      <c r="DM44" s="331"/>
      <c r="DN44" s="331"/>
      <c r="DO44" s="331"/>
      <c r="DP44" s="331"/>
      <c r="DQ44" s="331"/>
      <c r="DR44" s="331"/>
      <c r="DS44" s="331"/>
      <c r="DT44" s="331"/>
      <c r="DU44" s="331"/>
      <c r="DV44" s="331"/>
      <c r="DW44" s="331"/>
      <c r="DX44" s="331"/>
      <c r="DY44" s="331"/>
      <c r="DZ44" s="331"/>
      <c r="EA44" s="331"/>
      <c r="EB44" s="331"/>
      <c r="EC44" s="331"/>
      <c r="ED44" s="331"/>
      <c r="EE44" s="331"/>
      <c r="EF44" s="331"/>
      <c r="EG44" s="331"/>
      <c r="EH44" s="331"/>
      <c r="EI44" s="331"/>
      <c r="EJ44" s="331"/>
      <c r="EK44" s="331"/>
      <c r="EL44" s="331"/>
      <c r="EM44" s="331"/>
      <c r="EN44" s="331"/>
      <c r="EO44" s="331"/>
      <c r="EP44" s="331"/>
      <c r="EQ44" s="331"/>
      <c r="ER44" s="331"/>
      <c r="ES44" s="331"/>
      <c r="ET44" s="331"/>
      <c r="EU44" s="331"/>
      <c r="EV44" s="331"/>
      <c r="EW44" s="331"/>
      <c r="EX44" s="331"/>
      <c r="EY44" s="331"/>
      <c r="EZ44" s="331"/>
      <c r="FA44" s="331"/>
      <c r="FB44" s="331"/>
      <c r="FC44" s="331"/>
      <c r="FD44" s="331"/>
      <c r="FE44" s="331"/>
      <c r="FF44" s="331"/>
      <c r="FG44" s="331"/>
      <c r="FH44" s="331"/>
      <c r="FI44" s="331"/>
      <c r="FJ44" s="331"/>
      <c r="FK44" s="331"/>
      <c r="FL44" s="331"/>
      <c r="FM44" s="331"/>
      <c r="FN44" s="331"/>
      <c r="FO44" s="331"/>
      <c r="FP44" s="331"/>
      <c r="FQ44" s="331"/>
      <c r="FR44" s="331"/>
      <c r="FS44" s="331"/>
      <c r="FT44" s="331"/>
      <c r="FU44" s="331"/>
      <c r="FV44" s="331"/>
      <c r="FW44" s="331"/>
      <c r="FX44" s="331"/>
      <c r="FY44" s="331"/>
      <c r="FZ44" s="331"/>
      <c r="GA44" s="331"/>
      <c r="GB44" s="331"/>
      <c r="GC44" s="331"/>
      <c r="GD44" s="331"/>
      <c r="GE44" s="331"/>
      <c r="GF44" s="331"/>
      <c r="GG44" s="331"/>
      <c r="GH44" s="331"/>
      <c r="GI44" s="331"/>
      <c r="GJ44" s="331"/>
      <c r="GK44" s="331"/>
      <c r="GL44" s="331"/>
      <c r="GM44" s="331"/>
      <c r="GN44" s="331"/>
      <c r="GO44" s="331"/>
      <c r="GP44" s="331"/>
      <c r="GQ44" s="331"/>
      <c r="GR44" s="331"/>
      <c r="GS44" s="331"/>
      <c r="GT44" s="331"/>
      <c r="GU44" s="331"/>
      <c r="GV44" s="331"/>
      <c r="GW44" s="331"/>
      <c r="GX44" s="331"/>
      <c r="GY44" s="331"/>
      <c r="GZ44" s="331"/>
      <c r="HA44" s="331"/>
      <c r="HB44" s="331"/>
      <c r="HC44" s="331"/>
      <c r="HD44" s="331"/>
      <c r="HE44" s="331"/>
      <c r="HF44" s="331"/>
      <c r="HG44" s="331"/>
      <c r="HH44" s="331"/>
      <c r="HI44" s="331"/>
      <c r="HJ44" s="331"/>
      <c r="HK44" s="331"/>
      <c r="HL44" s="331"/>
      <c r="HM44" s="331"/>
    </row>
    <row r="45" spans="1:221" s="330" customFormat="1" x14ac:dyDescent="0.25">
      <c r="A45" s="311"/>
      <c r="F45" s="331"/>
      <c r="G45" s="331"/>
      <c r="H45" s="331"/>
      <c r="I45" s="331"/>
      <c r="J45" s="331"/>
      <c r="K45" s="331"/>
      <c r="L45" s="331"/>
      <c r="M45" s="332"/>
      <c r="N45" s="332"/>
      <c r="O45" s="332"/>
      <c r="P45" s="332"/>
      <c r="Q45" s="320"/>
      <c r="R45" s="320"/>
      <c r="S45" s="333"/>
      <c r="T45" s="333"/>
      <c r="U45" s="333"/>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1"/>
      <c r="AU45" s="331"/>
      <c r="AV45" s="331"/>
      <c r="AW45" s="331"/>
      <c r="AX45" s="331"/>
      <c r="AY45" s="331"/>
      <c r="AZ45" s="331"/>
      <c r="BA45" s="331"/>
      <c r="BB45" s="331"/>
      <c r="BC45" s="331"/>
      <c r="BD45" s="331"/>
      <c r="BE45" s="331"/>
      <c r="BF45" s="331"/>
      <c r="BG45" s="331"/>
      <c r="BH45" s="331"/>
      <c r="BI45" s="331"/>
      <c r="BJ45" s="331"/>
      <c r="BK45" s="331"/>
      <c r="BL45" s="331"/>
      <c r="BM45" s="331"/>
      <c r="BN45" s="331"/>
      <c r="BO45" s="331"/>
      <c r="BP45" s="331"/>
      <c r="BQ45" s="331"/>
      <c r="BR45" s="331"/>
      <c r="BS45" s="331"/>
      <c r="BT45" s="331"/>
      <c r="BU45" s="331"/>
      <c r="BV45" s="331"/>
      <c r="BW45" s="331"/>
      <c r="BX45" s="331"/>
      <c r="BY45" s="331"/>
      <c r="BZ45" s="331"/>
      <c r="CA45" s="331"/>
      <c r="CB45" s="331"/>
      <c r="CC45" s="331"/>
      <c r="CD45" s="331"/>
      <c r="CE45" s="331"/>
      <c r="CF45" s="331"/>
      <c r="CG45" s="331"/>
      <c r="CH45" s="331"/>
      <c r="CI45" s="331"/>
      <c r="CJ45" s="331"/>
      <c r="CK45" s="331"/>
      <c r="CL45" s="331"/>
      <c r="CM45" s="331"/>
      <c r="CN45" s="331"/>
      <c r="CO45" s="331"/>
      <c r="CP45" s="331"/>
      <c r="CQ45" s="331"/>
      <c r="CR45" s="331"/>
      <c r="CS45" s="331"/>
      <c r="CT45" s="331"/>
      <c r="CU45" s="331"/>
      <c r="CV45" s="331"/>
      <c r="CW45" s="331"/>
      <c r="CX45" s="331"/>
      <c r="CY45" s="331"/>
      <c r="CZ45" s="331"/>
      <c r="DA45" s="331"/>
      <c r="DB45" s="331"/>
      <c r="DC45" s="331"/>
      <c r="DD45" s="331"/>
      <c r="DE45" s="331"/>
      <c r="DF45" s="331"/>
      <c r="DG45" s="331"/>
      <c r="DH45" s="331"/>
      <c r="DI45" s="331"/>
      <c r="DJ45" s="331"/>
      <c r="DK45" s="331"/>
      <c r="DL45" s="331"/>
      <c r="DM45" s="331"/>
      <c r="DN45" s="331"/>
      <c r="DO45" s="331"/>
      <c r="DP45" s="331"/>
      <c r="DQ45" s="331"/>
      <c r="DR45" s="331"/>
      <c r="DS45" s="331"/>
      <c r="DT45" s="331"/>
      <c r="DU45" s="331"/>
      <c r="DV45" s="331"/>
      <c r="DW45" s="331"/>
      <c r="DX45" s="331"/>
      <c r="DY45" s="331"/>
      <c r="DZ45" s="331"/>
      <c r="EA45" s="331"/>
      <c r="EB45" s="331"/>
      <c r="EC45" s="331"/>
      <c r="ED45" s="331"/>
      <c r="EE45" s="331"/>
      <c r="EF45" s="331"/>
      <c r="EG45" s="331"/>
      <c r="EH45" s="331"/>
      <c r="EI45" s="331"/>
      <c r="EJ45" s="331"/>
      <c r="EK45" s="331"/>
      <c r="EL45" s="331"/>
      <c r="EM45" s="331"/>
      <c r="EN45" s="331"/>
      <c r="EO45" s="331"/>
      <c r="EP45" s="331"/>
      <c r="EQ45" s="331"/>
      <c r="ER45" s="331"/>
      <c r="ES45" s="331"/>
      <c r="ET45" s="331"/>
      <c r="EU45" s="331"/>
      <c r="EV45" s="331"/>
      <c r="EW45" s="331"/>
      <c r="EX45" s="331"/>
      <c r="EY45" s="331"/>
      <c r="EZ45" s="331"/>
      <c r="FA45" s="331"/>
      <c r="FB45" s="331"/>
      <c r="FC45" s="331"/>
      <c r="FD45" s="331"/>
      <c r="FE45" s="331"/>
      <c r="FF45" s="331"/>
      <c r="FG45" s="331"/>
      <c r="FH45" s="331"/>
      <c r="FI45" s="331"/>
      <c r="FJ45" s="331"/>
      <c r="FK45" s="331"/>
      <c r="FL45" s="331"/>
      <c r="FM45" s="331"/>
      <c r="FN45" s="331"/>
      <c r="FO45" s="331"/>
      <c r="FP45" s="331"/>
      <c r="FQ45" s="331"/>
      <c r="FR45" s="331"/>
      <c r="FS45" s="331"/>
      <c r="FT45" s="331"/>
      <c r="FU45" s="331"/>
      <c r="FV45" s="331"/>
      <c r="FW45" s="331"/>
      <c r="FX45" s="331"/>
      <c r="FY45" s="331"/>
      <c r="FZ45" s="331"/>
      <c r="GA45" s="331"/>
      <c r="GB45" s="331"/>
      <c r="GC45" s="331"/>
      <c r="GD45" s="331"/>
      <c r="GE45" s="331"/>
      <c r="GF45" s="331"/>
      <c r="GG45" s="331"/>
      <c r="GH45" s="331"/>
      <c r="GI45" s="331"/>
      <c r="GJ45" s="331"/>
      <c r="GK45" s="331"/>
      <c r="GL45" s="331"/>
      <c r="GM45" s="331"/>
      <c r="GN45" s="331"/>
      <c r="GO45" s="331"/>
      <c r="GP45" s="331"/>
      <c r="GQ45" s="331"/>
      <c r="GR45" s="331"/>
      <c r="GS45" s="331"/>
      <c r="GT45" s="331"/>
      <c r="GU45" s="331"/>
      <c r="GV45" s="331"/>
      <c r="GW45" s="331"/>
      <c r="GX45" s="331"/>
      <c r="GY45" s="331"/>
      <c r="GZ45" s="331"/>
      <c r="HA45" s="331"/>
      <c r="HB45" s="331"/>
      <c r="HC45" s="331"/>
      <c r="HD45" s="331"/>
      <c r="HE45" s="331"/>
      <c r="HF45" s="331"/>
      <c r="HG45" s="331"/>
      <c r="HH45" s="331"/>
      <c r="HI45" s="331"/>
      <c r="HJ45" s="331"/>
      <c r="HK45" s="331"/>
      <c r="HL45" s="331"/>
      <c r="HM45" s="331"/>
    </row>
    <row r="46" spans="1:221" s="330" customFormat="1" x14ac:dyDescent="0.25">
      <c r="A46" s="311"/>
      <c r="F46" s="331"/>
      <c r="G46" s="331"/>
      <c r="H46" s="331"/>
      <c r="I46" s="331"/>
      <c r="J46" s="331"/>
      <c r="K46" s="331"/>
      <c r="L46" s="331"/>
      <c r="M46" s="332"/>
      <c r="N46" s="332"/>
      <c r="O46" s="332"/>
      <c r="P46" s="332"/>
      <c r="Q46" s="320"/>
      <c r="R46" s="320"/>
      <c r="S46" s="333"/>
      <c r="T46" s="333"/>
      <c r="U46" s="333"/>
      <c r="V46" s="331"/>
      <c r="W46" s="331"/>
      <c r="X46" s="331"/>
      <c r="Y46" s="331"/>
      <c r="Z46" s="331"/>
      <c r="AA46" s="331"/>
      <c r="AB46" s="331"/>
      <c r="AC46" s="331"/>
      <c r="AD46" s="331"/>
      <c r="AE46" s="331"/>
      <c r="AF46" s="331"/>
      <c r="AG46" s="331"/>
      <c r="AH46" s="331"/>
      <c r="AI46" s="331"/>
      <c r="AJ46" s="331"/>
      <c r="AK46" s="331"/>
      <c r="AL46" s="331"/>
      <c r="AM46" s="331"/>
      <c r="AN46" s="331"/>
      <c r="AO46" s="331"/>
      <c r="AP46" s="331"/>
      <c r="AQ46" s="331"/>
      <c r="AR46" s="331"/>
      <c r="AS46" s="331"/>
      <c r="AT46" s="331"/>
      <c r="AU46" s="331"/>
      <c r="AV46" s="331"/>
      <c r="AW46" s="331"/>
      <c r="AX46" s="331"/>
      <c r="AY46" s="331"/>
      <c r="AZ46" s="331"/>
      <c r="BA46" s="331"/>
      <c r="BB46" s="331"/>
      <c r="BC46" s="331"/>
      <c r="BD46" s="331"/>
      <c r="BE46" s="331"/>
      <c r="BF46" s="331"/>
      <c r="BG46" s="331"/>
      <c r="BH46" s="331"/>
      <c r="BI46" s="331"/>
      <c r="BJ46" s="331"/>
      <c r="BK46" s="331"/>
      <c r="BL46" s="331"/>
      <c r="BM46" s="331"/>
      <c r="BN46" s="331"/>
      <c r="BO46" s="331"/>
      <c r="BP46" s="331"/>
      <c r="BQ46" s="331"/>
      <c r="BR46" s="331"/>
      <c r="BS46" s="331"/>
      <c r="BT46" s="331"/>
      <c r="BU46" s="331"/>
      <c r="BV46" s="331"/>
      <c r="BW46" s="331"/>
      <c r="BX46" s="331"/>
      <c r="BY46" s="331"/>
      <c r="BZ46" s="331"/>
      <c r="CA46" s="331"/>
      <c r="CB46" s="331"/>
      <c r="CC46" s="331"/>
      <c r="CD46" s="331"/>
      <c r="CE46" s="331"/>
      <c r="CF46" s="331"/>
      <c r="CG46" s="331"/>
      <c r="CH46" s="331"/>
      <c r="CI46" s="331"/>
      <c r="CJ46" s="331"/>
      <c r="CK46" s="331"/>
      <c r="CL46" s="331"/>
      <c r="CM46" s="331"/>
      <c r="CN46" s="331"/>
      <c r="CO46" s="331"/>
      <c r="CP46" s="331"/>
      <c r="CQ46" s="331"/>
      <c r="CR46" s="331"/>
      <c r="CS46" s="331"/>
      <c r="CT46" s="331"/>
      <c r="CU46" s="331"/>
      <c r="CV46" s="331"/>
      <c r="CW46" s="331"/>
      <c r="CX46" s="331"/>
      <c r="CY46" s="331"/>
      <c r="CZ46" s="331"/>
      <c r="DA46" s="331"/>
      <c r="DB46" s="331"/>
      <c r="DC46" s="331"/>
      <c r="DD46" s="331"/>
      <c r="DE46" s="331"/>
      <c r="DF46" s="331"/>
      <c r="DG46" s="331"/>
      <c r="DH46" s="331"/>
      <c r="DI46" s="331"/>
      <c r="DJ46" s="331"/>
      <c r="DK46" s="331"/>
      <c r="DL46" s="331"/>
      <c r="DM46" s="331"/>
      <c r="DN46" s="331"/>
      <c r="DO46" s="331"/>
      <c r="DP46" s="331"/>
      <c r="DQ46" s="331"/>
      <c r="DR46" s="331"/>
      <c r="DS46" s="331"/>
      <c r="DT46" s="331"/>
      <c r="DU46" s="331"/>
      <c r="DV46" s="331"/>
      <c r="DW46" s="331"/>
      <c r="DX46" s="331"/>
      <c r="DY46" s="331"/>
      <c r="DZ46" s="331"/>
      <c r="EA46" s="331"/>
      <c r="EB46" s="331"/>
      <c r="EC46" s="331"/>
      <c r="ED46" s="331"/>
      <c r="EE46" s="331"/>
      <c r="EF46" s="331"/>
      <c r="EG46" s="331"/>
      <c r="EH46" s="331"/>
      <c r="EI46" s="331"/>
      <c r="EJ46" s="331"/>
      <c r="EK46" s="331"/>
      <c r="EL46" s="331"/>
      <c r="EM46" s="331"/>
      <c r="EN46" s="331"/>
      <c r="EO46" s="331"/>
      <c r="EP46" s="331"/>
      <c r="EQ46" s="331"/>
      <c r="ER46" s="331"/>
      <c r="ES46" s="331"/>
      <c r="ET46" s="331"/>
      <c r="EU46" s="331"/>
      <c r="EV46" s="331"/>
      <c r="EW46" s="331"/>
      <c r="EX46" s="331"/>
      <c r="EY46" s="331"/>
      <c r="EZ46" s="331"/>
      <c r="FA46" s="331"/>
      <c r="FB46" s="331"/>
      <c r="FC46" s="331"/>
      <c r="FD46" s="331"/>
      <c r="FE46" s="331"/>
      <c r="FF46" s="331"/>
      <c r="FG46" s="331"/>
      <c r="FH46" s="331"/>
      <c r="FI46" s="331"/>
      <c r="FJ46" s="331"/>
      <c r="FK46" s="331"/>
      <c r="FL46" s="331"/>
      <c r="FM46" s="331"/>
      <c r="FN46" s="331"/>
      <c r="FO46" s="331"/>
      <c r="FP46" s="331"/>
      <c r="FQ46" s="331"/>
      <c r="FR46" s="331"/>
      <c r="FS46" s="331"/>
      <c r="FT46" s="331"/>
      <c r="FU46" s="331"/>
      <c r="FV46" s="331"/>
      <c r="FW46" s="331"/>
      <c r="FX46" s="331"/>
      <c r="FY46" s="331"/>
      <c r="FZ46" s="331"/>
      <c r="GA46" s="331"/>
      <c r="GB46" s="331"/>
      <c r="GC46" s="331"/>
      <c r="GD46" s="331"/>
      <c r="GE46" s="331"/>
      <c r="GF46" s="331"/>
      <c r="GG46" s="331"/>
      <c r="GH46" s="331"/>
      <c r="GI46" s="331"/>
      <c r="GJ46" s="331"/>
      <c r="GK46" s="331"/>
      <c r="GL46" s="331"/>
      <c r="GM46" s="331"/>
      <c r="GN46" s="331"/>
      <c r="GO46" s="331"/>
      <c r="GP46" s="331"/>
      <c r="GQ46" s="331"/>
      <c r="GR46" s="331"/>
      <c r="GS46" s="331"/>
      <c r="GT46" s="331"/>
      <c r="GU46" s="331"/>
      <c r="GV46" s="331"/>
      <c r="GW46" s="331"/>
      <c r="GX46" s="331"/>
      <c r="GY46" s="331"/>
      <c r="GZ46" s="331"/>
      <c r="HA46" s="331"/>
      <c r="HB46" s="331"/>
      <c r="HC46" s="331"/>
      <c r="HD46" s="331"/>
      <c r="HE46" s="331"/>
      <c r="HF46" s="331"/>
      <c r="HG46" s="331"/>
      <c r="HH46" s="331"/>
      <c r="HI46" s="331"/>
      <c r="HJ46" s="331"/>
      <c r="HK46" s="331"/>
      <c r="HL46" s="331"/>
      <c r="HM46" s="331"/>
    </row>
    <row r="47" spans="1:221" s="330" customFormat="1" x14ac:dyDescent="0.25">
      <c r="A47" s="311"/>
      <c r="F47" s="331"/>
      <c r="G47" s="331"/>
      <c r="H47" s="331"/>
      <c r="I47" s="331"/>
      <c r="J47" s="331"/>
      <c r="K47" s="331"/>
      <c r="L47" s="331"/>
      <c r="M47" s="332"/>
      <c r="N47" s="332"/>
      <c r="O47" s="332"/>
      <c r="P47" s="332"/>
      <c r="Q47" s="320"/>
      <c r="R47" s="320"/>
      <c r="S47" s="333"/>
      <c r="T47" s="333"/>
      <c r="U47" s="333"/>
      <c r="V47" s="331"/>
      <c r="W47" s="331"/>
      <c r="X47" s="331"/>
      <c r="Y47" s="331"/>
      <c r="Z47" s="331"/>
      <c r="AA47" s="331"/>
      <c r="AB47" s="331"/>
      <c r="AC47" s="331"/>
      <c r="AD47" s="331"/>
      <c r="AE47" s="331"/>
      <c r="AF47" s="331"/>
      <c r="AG47" s="331"/>
      <c r="AH47" s="331"/>
      <c r="AI47" s="331"/>
      <c r="AJ47" s="331"/>
      <c r="AK47" s="331"/>
      <c r="AL47" s="331"/>
      <c r="AM47" s="331"/>
      <c r="AN47" s="331"/>
      <c r="AO47" s="331"/>
      <c r="AP47" s="331"/>
      <c r="AQ47" s="331"/>
      <c r="AR47" s="331"/>
      <c r="AS47" s="331"/>
      <c r="AT47" s="331"/>
      <c r="AU47" s="331"/>
      <c r="AV47" s="331"/>
      <c r="AW47" s="331"/>
      <c r="AX47" s="331"/>
      <c r="AY47" s="331"/>
      <c r="AZ47" s="331"/>
      <c r="BA47" s="331"/>
      <c r="BB47" s="331"/>
      <c r="BC47" s="331"/>
      <c r="BD47" s="331"/>
      <c r="BE47" s="331"/>
      <c r="BF47" s="331"/>
      <c r="BG47" s="331"/>
      <c r="BH47" s="331"/>
      <c r="BI47" s="331"/>
      <c r="BJ47" s="331"/>
      <c r="BK47" s="331"/>
      <c r="BL47" s="331"/>
      <c r="BM47" s="331"/>
      <c r="BN47" s="331"/>
      <c r="BO47" s="331"/>
      <c r="BP47" s="331"/>
      <c r="BQ47" s="331"/>
      <c r="BR47" s="331"/>
      <c r="BS47" s="331"/>
      <c r="BT47" s="331"/>
      <c r="BU47" s="331"/>
      <c r="BV47" s="331"/>
      <c r="BW47" s="331"/>
      <c r="BX47" s="331"/>
      <c r="BY47" s="331"/>
      <c r="BZ47" s="331"/>
      <c r="CA47" s="331"/>
      <c r="CB47" s="331"/>
      <c r="CC47" s="331"/>
      <c r="CD47" s="331"/>
      <c r="CE47" s="331"/>
      <c r="CF47" s="331"/>
      <c r="CG47" s="331"/>
      <c r="CH47" s="331"/>
      <c r="CI47" s="331"/>
      <c r="CJ47" s="331"/>
      <c r="CK47" s="331"/>
      <c r="CL47" s="331"/>
      <c r="CM47" s="331"/>
      <c r="CN47" s="331"/>
      <c r="CO47" s="331"/>
      <c r="CP47" s="331"/>
      <c r="CQ47" s="331"/>
      <c r="CR47" s="331"/>
      <c r="CS47" s="331"/>
      <c r="CT47" s="331"/>
      <c r="CU47" s="331"/>
      <c r="CV47" s="331"/>
      <c r="CW47" s="331"/>
      <c r="CX47" s="331"/>
      <c r="CY47" s="331"/>
      <c r="CZ47" s="331"/>
      <c r="DA47" s="331"/>
      <c r="DB47" s="331"/>
      <c r="DC47" s="331"/>
      <c r="DD47" s="331"/>
      <c r="DE47" s="331"/>
      <c r="DF47" s="331"/>
      <c r="DG47" s="331"/>
      <c r="DH47" s="331"/>
      <c r="DI47" s="331"/>
      <c r="DJ47" s="331"/>
      <c r="DK47" s="331"/>
      <c r="DL47" s="331"/>
      <c r="DM47" s="331"/>
      <c r="DN47" s="331"/>
      <c r="DO47" s="331"/>
      <c r="DP47" s="331"/>
      <c r="DQ47" s="331"/>
      <c r="DR47" s="331"/>
      <c r="DS47" s="331"/>
      <c r="DT47" s="331"/>
      <c r="DU47" s="331"/>
      <c r="DV47" s="331"/>
      <c r="DW47" s="331"/>
      <c r="DX47" s="331"/>
      <c r="DY47" s="331"/>
      <c r="DZ47" s="331"/>
      <c r="EA47" s="331"/>
      <c r="EB47" s="331"/>
      <c r="EC47" s="331"/>
      <c r="ED47" s="331"/>
      <c r="EE47" s="331"/>
      <c r="EF47" s="331"/>
      <c r="EG47" s="331"/>
      <c r="EH47" s="331"/>
      <c r="EI47" s="331"/>
      <c r="EJ47" s="331"/>
      <c r="EK47" s="331"/>
      <c r="EL47" s="331"/>
      <c r="EM47" s="331"/>
      <c r="EN47" s="331"/>
      <c r="EO47" s="331"/>
      <c r="EP47" s="331"/>
      <c r="EQ47" s="331"/>
      <c r="ER47" s="331"/>
      <c r="ES47" s="331"/>
      <c r="ET47" s="331"/>
      <c r="EU47" s="331"/>
      <c r="EV47" s="331"/>
      <c r="EW47" s="331"/>
      <c r="EX47" s="331"/>
      <c r="EY47" s="331"/>
      <c r="EZ47" s="331"/>
      <c r="FA47" s="331"/>
      <c r="FB47" s="331"/>
      <c r="FC47" s="331"/>
      <c r="FD47" s="331"/>
      <c r="FE47" s="331"/>
      <c r="FF47" s="331"/>
      <c r="FG47" s="331"/>
      <c r="FH47" s="331"/>
      <c r="FI47" s="331"/>
      <c r="FJ47" s="331"/>
      <c r="FK47" s="331"/>
      <c r="FL47" s="331"/>
      <c r="FM47" s="331"/>
      <c r="FN47" s="331"/>
      <c r="FO47" s="331"/>
      <c r="FP47" s="331"/>
      <c r="FQ47" s="331"/>
      <c r="FR47" s="331"/>
      <c r="FS47" s="331"/>
      <c r="FT47" s="331"/>
      <c r="FU47" s="331"/>
      <c r="FV47" s="331"/>
      <c r="FW47" s="331"/>
      <c r="FX47" s="331"/>
      <c r="FY47" s="331"/>
      <c r="FZ47" s="331"/>
      <c r="GA47" s="331"/>
      <c r="GB47" s="331"/>
      <c r="GC47" s="331"/>
      <c r="GD47" s="331"/>
      <c r="GE47" s="331"/>
      <c r="GF47" s="331"/>
      <c r="GG47" s="331"/>
      <c r="GH47" s="331"/>
      <c r="GI47" s="331"/>
      <c r="GJ47" s="331"/>
      <c r="GK47" s="331"/>
      <c r="GL47" s="331"/>
      <c r="GM47" s="331"/>
      <c r="GN47" s="331"/>
      <c r="GO47" s="331"/>
      <c r="GP47" s="331"/>
      <c r="GQ47" s="331"/>
      <c r="GR47" s="331"/>
      <c r="GS47" s="331"/>
      <c r="GT47" s="331"/>
      <c r="GU47" s="331"/>
      <c r="GV47" s="331"/>
      <c r="GW47" s="331"/>
      <c r="GX47" s="331"/>
      <c r="GY47" s="331"/>
      <c r="GZ47" s="331"/>
      <c r="HA47" s="331"/>
      <c r="HB47" s="331"/>
      <c r="HC47" s="331"/>
      <c r="HD47" s="331"/>
      <c r="HE47" s="331"/>
      <c r="HF47" s="331"/>
      <c r="HG47" s="331"/>
      <c r="HH47" s="331"/>
      <c r="HI47" s="331"/>
      <c r="HJ47" s="331"/>
      <c r="HK47" s="331"/>
      <c r="HL47" s="331"/>
      <c r="HM47" s="331"/>
    </row>
    <row r="48" spans="1:221" s="330" customFormat="1" x14ac:dyDescent="0.25">
      <c r="A48" s="311"/>
      <c r="F48" s="331"/>
      <c r="G48" s="331"/>
      <c r="H48" s="331"/>
      <c r="I48" s="331"/>
      <c r="J48" s="331"/>
      <c r="K48" s="331"/>
      <c r="L48" s="331"/>
      <c r="M48" s="332"/>
      <c r="N48" s="332"/>
      <c r="O48" s="332"/>
      <c r="P48" s="332"/>
      <c r="Q48" s="320"/>
      <c r="R48" s="320"/>
      <c r="S48" s="333"/>
      <c r="T48" s="333"/>
      <c r="U48" s="333"/>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c r="AX48" s="331"/>
      <c r="AY48" s="331"/>
      <c r="AZ48" s="331"/>
      <c r="BA48" s="331"/>
      <c r="BB48" s="331"/>
      <c r="BC48" s="331"/>
      <c r="BD48" s="331"/>
      <c r="BE48" s="331"/>
      <c r="BF48" s="331"/>
      <c r="BG48" s="331"/>
      <c r="BH48" s="331"/>
      <c r="BI48" s="331"/>
      <c r="BJ48" s="331"/>
      <c r="BK48" s="331"/>
      <c r="BL48" s="331"/>
      <c r="BM48" s="331"/>
      <c r="BN48" s="331"/>
      <c r="BO48" s="331"/>
      <c r="BP48" s="331"/>
      <c r="BQ48" s="331"/>
      <c r="BR48" s="331"/>
      <c r="BS48" s="331"/>
      <c r="BT48" s="331"/>
      <c r="BU48" s="331"/>
      <c r="BV48" s="331"/>
      <c r="BW48" s="331"/>
      <c r="BX48" s="331"/>
      <c r="BY48" s="331"/>
      <c r="BZ48" s="331"/>
      <c r="CA48" s="331"/>
      <c r="CB48" s="331"/>
      <c r="CC48" s="331"/>
      <c r="CD48" s="331"/>
      <c r="CE48" s="331"/>
      <c r="CF48" s="331"/>
      <c r="CG48" s="331"/>
      <c r="CH48" s="331"/>
      <c r="CI48" s="331"/>
      <c r="CJ48" s="331"/>
      <c r="CK48" s="331"/>
      <c r="CL48" s="331"/>
      <c r="CM48" s="331"/>
      <c r="CN48" s="331"/>
      <c r="CO48" s="331"/>
      <c r="CP48" s="331"/>
      <c r="CQ48" s="331"/>
      <c r="CR48" s="331"/>
      <c r="CS48" s="331"/>
      <c r="CT48" s="331"/>
      <c r="CU48" s="331"/>
      <c r="CV48" s="331"/>
      <c r="CW48" s="331"/>
      <c r="CX48" s="331"/>
      <c r="CY48" s="331"/>
      <c r="CZ48" s="331"/>
      <c r="DA48" s="331"/>
      <c r="DB48" s="331"/>
      <c r="DC48" s="331"/>
      <c r="DD48" s="331"/>
      <c r="DE48" s="331"/>
      <c r="DF48" s="331"/>
      <c r="DG48" s="331"/>
      <c r="DH48" s="331"/>
      <c r="DI48" s="331"/>
      <c r="DJ48" s="331"/>
      <c r="DK48" s="331"/>
      <c r="DL48" s="331"/>
      <c r="DM48" s="331"/>
      <c r="DN48" s="331"/>
      <c r="DO48" s="331"/>
      <c r="DP48" s="331"/>
      <c r="DQ48" s="331"/>
      <c r="DR48" s="331"/>
      <c r="DS48" s="331"/>
      <c r="DT48" s="331"/>
      <c r="DU48" s="331"/>
      <c r="DV48" s="331"/>
      <c r="DW48" s="331"/>
      <c r="DX48" s="331"/>
      <c r="DY48" s="331"/>
      <c r="DZ48" s="331"/>
      <c r="EA48" s="331"/>
      <c r="EB48" s="331"/>
      <c r="EC48" s="331"/>
      <c r="ED48" s="331"/>
      <c r="EE48" s="331"/>
      <c r="EF48" s="331"/>
      <c r="EG48" s="331"/>
      <c r="EH48" s="331"/>
      <c r="EI48" s="331"/>
      <c r="EJ48" s="331"/>
      <c r="EK48" s="331"/>
      <c r="EL48" s="331"/>
      <c r="EM48" s="331"/>
      <c r="EN48" s="331"/>
      <c r="EO48" s="331"/>
      <c r="EP48" s="331"/>
      <c r="EQ48" s="331"/>
      <c r="ER48" s="331"/>
      <c r="ES48" s="331"/>
      <c r="ET48" s="331"/>
      <c r="EU48" s="331"/>
      <c r="EV48" s="331"/>
      <c r="EW48" s="331"/>
      <c r="EX48" s="331"/>
      <c r="EY48" s="331"/>
      <c r="EZ48" s="331"/>
      <c r="FA48" s="331"/>
      <c r="FB48" s="331"/>
      <c r="FC48" s="331"/>
      <c r="FD48" s="331"/>
      <c r="FE48" s="331"/>
      <c r="FF48" s="331"/>
      <c r="FG48" s="331"/>
      <c r="FH48" s="331"/>
      <c r="FI48" s="331"/>
      <c r="FJ48" s="331"/>
      <c r="FK48" s="331"/>
      <c r="FL48" s="331"/>
      <c r="FM48" s="331"/>
      <c r="FN48" s="331"/>
      <c r="FO48" s="331"/>
      <c r="FP48" s="331"/>
      <c r="FQ48" s="331"/>
      <c r="FR48" s="331"/>
      <c r="FS48" s="331"/>
      <c r="FT48" s="331"/>
      <c r="FU48" s="331"/>
      <c r="FV48" s="331"/>
      <c r="FW48" s="331"/>
      <c r="FX48" s="331"/>
      <c r="FY48" s="331"/>
      <c r="FZ48" s="331"/>
      <c r="GA48" s="331"/>
      <c r="GB48" s="331"/>
      <c r="GC48" s="331"/>
      <c r="GD48" s="331"/>
      <c r="GE48" s="331"/>
      <c r="GF48" s="331"/>
      <c r="GG48" s="331"/>
      <c r="GH48" s="331"/>
      <c r="GI48" s="331"/>
      <c r="GJ48" s="331"/>
      <c r="GK48" s="331"/>
      <c r="GL48" s="331"/>
      <c r="GM48" s="331"/>
      <c r="GN48" s="331"/>
      <c r="GO48" s="331"/>
      <c r="GP48" s="331"/>
      <c r="GQ48" s="331"/>
      <c r="GR48" s="331"/>
      <c r="GS48" s="331"/>
      <c r="GT48" s="331"/>
      <c r="GU48" s="331"/>
      <c r="GV48" s="331"/>
      <c r="GW48" s="331"/>
      <c r="GX48" s="331"/>
      <c r="GY48" s="331"/>
      <c r="GZ48" s="331"/>
      <c r="HA48" s="331"/>
      <c r="HB48" s="331"/>
      <c r="HC48" s="331"/>
      <c r="HD48" s="331"/>
      <c r="HE48" s="331"/>
      <c r="HF48" s="331"/>
      <c r="HG48" s="331"/>
      <c r="HH48" s="331"/>
      <c r="HI48" s="331"/>
      <c r="HJ48" s="331"/>
      <c r="HK48" s="331"/>
      <c r="HL48" s="331"/>
      <c r="HM48" s="331"/>
    </row>
    <row r="49" spans="1:221" s="330" customFormat="1" x14ac:dyDescent="0.25">
      <c r="A49" s="311"/>
      <c r="F49" s="331"/>
      <c r="G49" s="331"/>
      <c r="H49" s="331"/>
      <c r="I49" s="331"/>
      <c r="J49" s="331"/>
      <c r="K49" s="331"/>
      <c r="L49" s="331"/>
      <c r="M49" s="332"/>
      <c r="N49" s="332"/>
      <c r="O49" s="332"/>
      <c r="P49" s="332"/>
      <c r="Q49" s="320"/>
      <c r="R49" s="320"/>
      <c r="S49" s="333"/>
      <c r="T49" s="333"/>
      <c r="U49" s="333"/>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1"/>
      <c r="AT49" s="331"/>
      <c r="AU49" s="331"/>
      <c r="AV49" s="331"/>
      <c r="AW49" s="331"/>
      <c r="AX49" s="331"/>
      <c r="AY49" s="331"/>
      <c r="AZ49" s="331"/>
      <c r="BA49" s="331"/>
      <c r="BB49" s="331"/>
      <c r="BC49" s="331"/>
      <c r="BD49" s="331"/>
      <c r="BE49" s="331"/>
      <c r="BF49" s="331"/>
      <c r="BG49" s="331"/>
      <c r="BH49" s="331"/>
      <c r="BI49" s="331"/>
      <c r="BJ49" s="331"/>
      <c r="BK49" s="331"/>
      <c r="BL49" s="331"/>
      <c r="BM49" s="331"/>
      <c r="BN49" s="331"/>
      <c r="BO49" s="331"/>
      <c r="BP49" s="331"/>
      <c r="BQ49" s="331"/>
      <c r="BR49" s="331"/>
      <c r="BS49" s="331"/>
      <c r="BT49" s="331"/>
      <c r="BU49" s="331"/>
      <c r="BV49" s="331"/>
      <c r="BW49" s="331"/>
      <c r="BX49" s="331"/>
      <c r="BY49" s="331"/>
      <c r="BZ49" s="331"/>
      <c r="CA49" s="331"/>
      <c r="CB49" s="331"/>
      <c r="CC49" s="331"/>
      <c r="CD49" s="331"/>
      <c r="CE49" s="331"/>
      <c r="CF49" s="331"/>
      <c r="CG49" s="331"/>
      <c r="CH49" s="331"/>
      <c r="CI49" s="331"/>
      <c r="CJ49" s="331"/>
      <c r="CK49" s="331"/>
      <c r="CL49" s="331"/>
      <c r="CM49" s="331"/>
      <c r="CN49" s="331"/>
      <c r="CO49" s="331"/>
      <c r="CP49" s="331"/>
      <c r="CQ49" s="331"/>
      <c r="CR49" s="331"/>
      <c r="CS49" s="331"/>
      <c r="CT49" s="331"/>
      <c r="CU49" s="331"/>
      <c r="CV49" s="331"/>
      <c r="CW49" s="331"/>
      <c r="CX49" s="331"/>
      <c r="CY49" s="331"/>
      <c r="CZ49" s="331"/>
      <c r="DA49" s="331"/>
      <c r="DB49" s="331"/>
      <c r="DC49" s="331"/>
      <c r="DD49" s="331"/>
      <c r="DE49" s="331"/>
      <c r="DF49" s="331"/>
      <c r="DG49" s="331"/>
      <c r="DH49" s="331"/>
      <c r="DI49" s="331"/>
      <c r="DJ49" s="331"/>
      <c r="DK49" s="331"/>
      <c r="DL49" s="331"/>
      <c r="DM49" s="331"/>
      <c r="DN49" s="331"/>
      <c r="DO49" s="331"/>
      <c r="DP49" s="331"/>
      <c r="DQ49" s="331"/>
      <c r="DR49" s="331"/>
      <c r="DS49" s="331"/>
      <c r="DT49" s="331"/>
      <c r="DU49" s="331"/>
      <c r="DV49" s="331"/>
      <c r="DW49" s="331"/>
      <c r="DX49" s="331"/>
      <c r="DY49" s="331"/>
      <c r="DZ49" s="331"/>
      <c r="EA49" s="331"/>
      <c r="EB49" s="331"/>
      <c r="EC49" s="331"/>
      <c r="ED49" s="331"/>
      <c r="EE49" s="331"/>
      <c r="EF49" s="331"/>
      <c r="EG49" s="331"/>
      <c r="EH49" s="331"/>
      <c r="EI49" s="331"/>
      <c r="EJ49" s="331"/>
      <c r="EK49" s="331"/>
      <c r="EL49" s="331"/>
      <c r="EM49" s="331"/>
      <c r="EN49" s="331"/>
      <c r="EO49" s="331"/>
      <c r="EP49" s="331"/>
      <c r="EQ49" s="331"/>
      <c r="ER49" s="331"/>
      <c r="ES49" s="331"/>
      <c r="ET49" s="331"/>
      <c r="EU49" s="331"/>
      <c r="EV49" s="331"/>
      <c r="EW49" s="331"/>
      <c r="EX49" s="331"/>
      <c r="EY49" s="331"/>
      <c r="EZ49" s="331"/>
      <c r="FA49" s="331"/>
      <c r="FB49" s="331"/>
      <c r="FC49" s="331"/>
      <c r="FD49" s="331"/>
      <c r="FE49" s="331"/>
      <c r="FF49" s="331"/>
      <c r="FG49" s="331"/>
      <c r="FH49" s="331"/>
      <c r="FI49" s="331"/>
      <c r="FJ49" s="331"/>
      <c r="FK49" s="331"/>
      <c r="FL49" s="331"/>
      <c r="FM49" s="331"/>
      <c r="FN49" s="331"/>
      <c r="FO49" s="331"/>
      <c r="FP49" s="331"/>
      <c r="FQ49" s="331"/>
      <c r="FR49" s="331"/>
      <c r="FS49" s="331"/>
      <c r="FT49" s="331"/>
      <c r="FU49" s="331"/>
      <c r="FV49" s="331"/>
      <c r="FW49" s="331"/>
      <c r="FX49" s="331"/>
      <c r="FY49" s="331"/>
      <c r="FZ49" s="331"/>
      <c r="GA49" s="331"/>
      <c r="GB49" s="331"/>
      <c r="GC49" s="331"/>
      <c r="GD49" s="331"/>
      <c r="GE49" s="331"/>
      <c r="GF49" s="331"/>
      <c r="GG49" s="331"/>
      <c r="GH49" s="331"/>
      <c r="GI49" s="331"/>
      <c r="GJ49" s="331"/>
      <c r="GK49" s="331"/>
      <c r="GL49" s="331"/>
      <c r="GM49" s="331"/>
      <c r="GN49" s="331"/>
      <c r="GO49" s="331"/>
      <c r="GP49" s="331"/>
      <c r="GQ49" s="331"/>
      <c r="GR49" s="331"/>
      <c r="GS49" s="331"/>
      <c r="GT49" s="331"/>
      <c r="GU49" s="331"/>
      <c r="GV49" s="331"/>
      <c r="GW49" s="331"/>
      <c r="GX49" s="331"/>
      <c r="GY49" s="331"/>
      <c r="GZ49" s="331"/>
      <c r="HA49" s="331"/>
      <c r="HB49" s="331"/>
      <c r="HC49" s="331"/>
      <c r="HD49" s="331"/>
      <c r="HE49" s="331"/>
      <c r="HF49" s="331"/>
      <c r="HG49" s="331"/>
      <c r="HH49" s="331"/>
      <c r="HI49" s="331"/>
      <c r="HJ49" s="331"/>
      <c r="HK49" s="331"/>
      <c r="HL49" s="331"/>
      <c r="HM49" s="331"/>
    </row>
    <row r="50" spans="1:221" s="330" customFormat="1" x14ac:dyDescent="0.25">
      <c r="A50" s="311"/>
      <c r="F50" s="331"/>
      <c r="G50" s="331"/>
      <c r="H50" s="331"/>
      <c r="I50" s="331"/>
      <c r="J50" s="331"/>
      <c r="K50" s="331"/>
      <c r="L50" s="331"/>
      <c r="M50" s="332"/>
      <c r="N50" s="332"/>
      <c r="O50" s="332"/>
      <c r="P50" s="332"/>
      <c r="Q50" s="320"/>
      <c r="R50" s="320"/>
      <c r="S50" s="333"/>
      <c r="T50" s="333"/>
      <c r="U50" s="333"/>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331"/>
      <c r="AY50" s="331"/>
      <c r="AZ50" s="331"/>
      <c r="BA50" s="331"/>
      <c r="BB50" s="331"/>
      <c r="BC50" s="331"/>
      <c r="BD50" s="331"/>
      <c r="BE50" s="331"/>
      <c r="BF50" s="331"/>
      <c r="BG50" s="331"/>
      <c r="BH50" s="331"/>
      <c r="BI50" s="331"/>
      <c r="BJ50" s="331"/>
      <c r="BK50" s="331"/>
      <c r="BL50" s="331"/>
      <c r="BM50" s="331"/>
      <c r="BN50" s="331"/>
      <c r="BO50" s="331"/>
      <c r="BP50" s="331"/>
      <c r="BQ50" s="331"/>
      <c r="BR50" s="331"/>
      <c r="BS50" s="331"/>
      <c r="BT50" s="331"/>
      <c r="BU50" s="331"/>
      <c r="BV50" s="331"/>
      <c r="BW50" s="331"/>
      <c r="BX50" s="331"/>
      <c r="BY50" s="331"/>
      <c r="BZ50" s="331"/>
      <c r="CA50" s="331"/>
      <c r="CB50" s="331"/>
      <c r="CC50" s="331"/>
      <c r="CD50" s="331"/>
      <c r="CE50" s="331"/>
      <c r="CF50" s="331"/>
      <c r="CG50" s="331"/>
      <c r="CH50" s="331"/>
      <c r="CI50" s="331"/>
      <c r="CJ50" s="331"/>
      <c r="CK50" s="331"/>
      <c r="CL50" s="331"/>
      <c r="CM50" s="331"/>
      <c r="CN50" s="331"/>
      <c r="CO50" s="331"/>
      <c r="CP50" s="331"/>
      <c r="CQ50" s="331"/>
      <c r="CR50" s="331"/>
      <c r="CS50" s="331"/>
      <c r="CT50" s="331"/>
      <c r="CU50" s="331"/>
      <c r="CV50" s="331"/>
      <c r="CW50" s="331"/>
      <c r="CX50" s="331"/>
      <c r="CY50" s="331"/>
      <c r="CZ50" s="331"/>
      <c r="DA50" s="331"/>
      <c r="DB50" s="331"/>
      <c r="DC50" s="331"/>
      <c r="DD50" s="331"/>
      <c r="DE50" s="331"/>
      <c r="DF50" s="331"/>
      <c r="DG50" s="331"/>
      <c r="DH50" s="331"/>
      <c r="DI50" s="331"/>
      <c r="DJ50" s="331"/>
      <c r="DK50" s="331"/>
      <c r="DL50" s="331"/>
      <c r="DM50" s="331"/>
      <c r="DN50" s="331"/>
      <c r="DO50" s="331"/>
      <c r="DP50" s="331"/>
      <c r="DQ50" s="331"/>
      <c r="DR50" s="331"/>
      <c r="DS50" s="331"/>
      <c r="DT50" s="331"/>
      <c r="DU50" s="331"/>
      <c r="DV50" s="331"/>
      <c r="DW50" s="331"/>
      <c r="DX50" s="331"/>
      <c r="DY50" s="331"/>
      <c r="DZ50" s="331"/>
      <c r="EA50" s="331"/>
      <c r="EB50" s="331"/>
      <c r="EC50" s="331"/>
      <c r="ED50" s="331"/>
      <c r="EE50" s="331"/>
      <c r="EF50" s="331"/>
      <c r="EG50" s="331"/>
      <c r="EH50" s="331"/>
      <c r="EI50" s="331"/>
      <c r="EJ50" s="331"/>
      <c r="EK50" s="331"/>
      <c r="EL50" s="331"/>
      <c r="EM50" s="331"/>
      <c r="EN50" s="331"/>
      <c r="EO50" s="331"/>
      <c r="EP50" s="331"/>
      <c r="EQ50" s="331"/>
      <c r="ER50" s="331"/>
      <c r="ES50" s="331"/>
      <c r="ET50" s="331"/>
      <c r="EU50" s="331"/>
      <c r="EV50" s="331"/>
      <c r="EW50" s="331"/>
      <c r="EX50" s="331"/>
      <c r="EY50" s="331"/>
      <c r="EZ50" s="331"/>
      <c r="FA50" s="331"/>
      <c r="FB50" s="331"/>
      <c r="FC50" s="331"/>
      <c r="FD50" s="331"/>
      <c r="FE50" s="331"/>
      <c r="FF50" s="331"/>
      <c r="FG50" s="331"/>
      <c r="FH50" s="331"/>
      <c r="FI50" s="331"/>
      <c r="FJ50" s="331"/>
      <c r="FK50" s="331"/>
      <c r="FL50" s="331"/>
      <c r="FM50" s="331"/>
      <c r="FN50" s="331"/>
      <c r="FO50" s="331"/>
      <c r="FP50" s="331"/>
      <c r="FQ50" s="331"/>
      <c r="FR50" s="331"/>
      <c r="FS50" s="331"/>
      <c r="FT50" s="331"/>
      <c r="FU50" s="331"/>
      <c r="FV50" s="331"/>
      <c r="FW50" s="331"/>
      <c r="FX50" s="331"/>
      <c r="FY50" s="331"/>
      <c r="FZ50" s="331"/>
      <c r="GA50" s="331"/>
      <c r="GB50" s="331"/>
      <c r="GC50" s="331"/>
      <c r="GD50" s="331"/>
      <c r="GE50" s="331"/>
      <c r="GF50" s="331"/>
      <c r="GG50" s="331"/>
      <c r="GH50" s="331"/>
      <c r="GI50" s="331"/>
      <c r="GJ50" s="331"/>
      <c r="GK50" s="331"/>
      <c r="GL50" s="331"/>
      <c r="GM50" s="331"/>
      <c r="GN50" s="331"/>
      <c r="GO50" s="331"/>
      <c r="GP50" s="331"/>
      <c r="GQ50" s="331"/>
      <c r="GR50" s="331"/>
      <c r="GS50" s="331"/>
      <c r="GT50" s="331"/>
      <c r="GU50" s="331"/>
      <c r="GV50" s="331"/>
      <c r="GW50" s="331"/>
      <c r="GX50" s="331"/>
      <c r="GY50" s="331"/>
      <c r="GZ50" s="331"/>
      <c r="HA50" s="331"/>
      <c r="HB50" s="331"/>
      <c r="HC50" s="331"/>
      <c r="HD50" s="331"/>
      <c r="HE50" s="331"/>
      <c r="HF50" s="331"/>
      <c r="HG50" s="331"/>
      <c r="HH50" s="331"/>
      <c r="HI50" s="331"/>
      <c r="HJ50" s="331"/>
      <c r="HK50" s="331"/>
      <c r="HL50" s="331"/>
      <c r="HM50" s="331"/>
    </row>
    <row r="51" spans="1:221" s="330" customFormat="1" x14ac:dyDescent="0.25">
      <c r="A51" s="311"/>
      <c r="F51" s="331"/>
      <c r="G51" s="331"/>
      <c r="H51" s="331"/>
      <c r="I51" s="331"/>
      <c r="J51" s="331"/>
      <c r="K51" s="331"/>
      <c r="L51" s="331"/>
      <c r="M51" s="332"/>
      <c r="N51" s="332"/>
      <c r="O51" s="332"/>
      <c r="P51" s="332"/>
      <c r="Q51" s="320"/>
      <c r="R51" s="320"/>
      <c r="S51" s="333"/>
      <c r="T51" s="333"/>
      <c r="U51" s="333"/>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331"/>
      <c r="AY51" s="331"/>
      <c r="AZ51" s="331"/>
      <c r="BA51" s="331"/>
      <c r="BB51" s="331"/>
      <c r="BC51" s="331"/>
      <c r="BD51" s="331"/>
      <c r="BE51" s="331"/>
      <c r="BF51" s="331"/>
      <c r="BG51" s="331"/>
      <c r="BH51" s="331"/>
      <c r="BI51" s="331"/>
      <c r="BJ51" s="331"/>
      <c r="BK51" s="331"/>
      <c r="BL51" s="331"/>
      <c r="BM51" s="331"/>
      <c r="BN51" s="331"/>
      <c r="BO51" s="331"/>
      <c r="BP51" s="331"/>
      <c r="BQ51" s="331"/>
      <c r="BR51" s="331"/>
      <c r="BS51" s="331"/>
      <c r="BT51" s="331"/>
      <c r="BU51" s="331"/>
      <c r="BV51" s="331"/>
      <c r="BW51" s="331"/>
      <c r="BX51" s="331"/>
      <c r="BY51" s="331"/>
      <c r="BZ51" s="331"/>
      <c r="CA51" s="331"/>
      <c r="CB51" s="331"/>
      <c r="CC51" s="331"/>
      <c r="CD51" s="331"/>
      <c r="CE51" s="331"/>
      <c r="CF51" s="331"/>
      <c r="CG51" s="331"/>
      <c r="CH51" s="331"/>
      <c r="CI51" s="331"/>
      <c r="CJ51" s="331"/>
      <c r="CK51" s="331"/>
      <c r="CL51" s="331"/>
      <c r="CM51" s="331"/>
      <c r="CN51" s="331"/>
      <c r="CO51" s="331"/>
      <c r="CP51" s="331"/>
      <c r="CQ51" s="331"/>
      <c r="CR51" s="331"/>
      <c r="CS51" s="331"/>
      <c r="CT51" s="331"/>
      <c r="CU51" s="331"/>
      <c r="CV51" s="331"/>
      <c r="CW51" s="331"/>
      <c r="CX51" s="331"/>
      <c r="CY51" s="331"/>
      <c r="CZ51" s="331"/>
      <c r="DA51" s="331"/>
      <c r="DB51" s="331"/>
      <c r="DC51" s="331"/>
      <c r="DD51" s="331"/>
      <c r="DE51" s="331"/>
      <c r="DF51" s="331"/>
      <c r="DG51" s="331"/>
      <c r="DH51" s="331"/>
      <c r="DI51" s="331"/>
      <c r="DJ51" s="331"/>
      <c r="DK51" s="331"/>
      <c r="DL51" s="331"/>
      <c r="DM51" s="331"/>
      <c r="DN51" s="331"/>
      <c r="DO51" s="331"/>
      <c r="DP51" s="331"/>
      <c r="DQ51" s="331"/>
      <c r="DR51" s="331"/>
      <c r="DS51" s="331"/>
      <c r="DT51" s="331"/>
      <c r="DU51" s="331"/>
      <c r="DV51" s="331"/>
      <c r="DW51" s="331"/>
      <c r="DX51" s="331"/>
      <c r="DY51" s="331"/>
      <c r="DZ51" s="331"/>
      <c r="EA51" s="331"/>
      <c r="EB51" s="331"/>
      <c r="EC51" s="331"/>
      <c r="ED51" s="331"/>
      <c r="EE51" s="331"/>
      <c r="EF51" s="331"/>
      <c r="EG51" s="331"/>
      <c r="EH51" s="331"/>
      <c r="EI51" s="331"/>
      <c r="EJ51" s="331"/>
      <c r="EK51" s="331"/>
      <c r="EL51" s="331"/>
      <c r="EM51" s="331"/>
      <c r="EN51" s="331"/>
      <c r="EO51" s="331"/>
      <c r="EP51" s="331"/>
      <c r="EQ51" s="331"/>
      <c r="ER51" s="331"/>
      <c r="ES51" s="331"/>
      <c r="ET51" s="331"/>
      <c r="EU51" s="331"/>
      <c r="EV51" s="331"/>
      <c r="EW51" s="331"/>
      <c r="EX51" s="331"/>
      <c r="EY51" s="331"/>
      <c r="EZ51" s="331"/>
      <c r="FA51" s="331"/>
      <c r="FB51" s="331"/>
      <c r="FC51" s="331"/>
      <c r="FD51" s="331"/>
      <c r="FE51" s="331"/>
      <c r="FF51" s="331"/>
      <c r="FG51" s="331"/>
      <c r="FH51" s="331"/>
      <c r="FI51" s="331"/>
      <c r="FJ51" s="331"/>
      <c r="FK51" s="331"/>
      <c r="FL51" s="331"/>
      <c r="FM51" s="331"/>
      <c r="FN51" s="331"/>
      <c r="FO51" s="331"/>
      <c r="FP51" s="331"/>
      <c r="FQ51" s="331"/>
      <c r="FR51" s="331"/>
      <c r="FS51" s="331"/>
      <c r="FT51" s="331"/>
      <c r="FU51" s="331"/>
      <c r="FV51" s="331"/>
      <c r="FW51" s="331"/>
      <c r="FX51" s="331"/>
      <c r="FY51" s="331"/>
      <c r="FZ51" s="331"/>
      <c r="GA51" s="331"/>
      <c r="GB51" s="331"/>
      <c r="GC51" s="331"/>
      <c r="GD51" s="331"/>
      <c r="GE51" s="331"/>
      <c r="GF51" s="331"/>
      <c r="GG51" s="331"/>
      <c r="GH51" s="331"/>
      <c r="GI51" s="331"/>
      <c r="GJ51" s="331"/>
      <c r="GK51" s="331"/>
      <c r="GL51" s="331"/>
      <c r="GM51" s="331"/>
      <c r="GN51" s="331"/>
      <c r="GO51" s="331"/>
      <c r="GP51" s="331"/>
      <c r="GQ51" s="331"/>
      <c r="GR51" s="331"/>
      <c r="GS51" s="331"/>
      <c r="GT51" s="331"/>
      <c r="GU51" s="331"/>
      <c r="GV51" s="331"/>
      <c r="GW51" s="331"/>
      <c r="GX51" s="331"/>
      <c r="GY51" s="331"/>
      <c r="GZ51" s="331"/>
      <c r="HA51" s="331"/>
      <c r="HB51" s="331"/>
      <c r="HC51" s="331"/>
      <c r="HD51" s="331"/>
      <c r="HE51" s="331"/>
      <c r="HF51" s="331"/>
      <c r="HG51" s="331"/>
      <c r="HH51" s="331"/>
      <c r="HI51" s="331"/>
      <c r="HJ51" s="331"/>
      <c r="HK51" s="331"/>
      <c r="HL51" s="331"/>
      <c r="HM51" s="331"/>
    </row>
    <row r="52" spans="1:221" s="330" customFormat="1" x14ac:dyDescent="0.25">
      <c r="A52" s="311"/>
      <c r="F52" s="331"/>
      <c r="G52" s="331"/>
      <c r="H52" s="331"/>
      <c r="I52" s="331"/>
      <c r="J52" s="331"/>
      <c r="K52" s="331"/>
      <c r="L52" s="331"/>
      <c r="M52" s="332"/>
      <c r="N52" s="332"/>
      <c r="O52" s="332"/>
      <c r="P52" s="332"/>
      <c r="Q52" s="320"/>
      <c r="R52" s="320"/>
      <c r="S52" s="333"/>
      <c r="T52" s="333"/>
      <c r="U52" s="333"/>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1"/>
      <c r="AT52" s="331"/>
      <c r="AU52" s="331"/>
      <c r="AV52" s="331"/>
      <c r="AW52" s="331"/>
      <c r="AX52" s="331"/>
      <c r="AY52" s="331"/>
      <c r="AZ52" s="331"/>
      <c r="BA52" s="331"/>
      <c r="BB52" s="331"/>
      <c r="BC52" s="331"/>
      <c r="BD52" s="331"/>
      <c r="BE52" s="331"/>
      <c r="BF52" s="331"/>
      <c r="BG52" s="331"/>
      <c r="BH52" s="331"/>
      <c r="BI52" s="331"/>
      <c r="BJ52" s="331"/>
      <c r="BK52" s="331"/>
      <c r="BL52" s="331"/>
      <c r="BM52" s="331"/>
      <c r="BN52" s="331"/>
      <c r="BO52" s="331"/>
      <c r="BP52" s="331"/>
      <c r="BQ52" s="331"/>
      <c r="BR52" s="331"/>
      <c r="BS52" s="331"/>
      <c r="BT52" s="331"/>
      <c r="BU52" s="331"/>
      <c r="BV52" s="331"/>
      <c r="BW52" s="331"/>
      <c r="BX52" s="331"/>
      <c r="BY52" s="331"/>
      <c r="BZ52" s="331"/>
      <c r="CA52" s="331"/>
      <c r="CB52" s="331"/>
      <c r="CC52" s="331"/>
      <c r="CD52" s="331"/>
      <c r="CE52" s="331"/>
      <c r="CF52" s="331"/>
      <c r="CG52" s="331"/>
      <c r="CH52" s="331"/>
      <c r="CI52" s="331"/>
      <c r="CJ52" s="331"/>
      <c r="CK52" s="331"/>
      <c r="CL52" s="331"/>
      <c r="CM52" s="331"/>
      <c r="CN52" s="331"/>
      <c r="CO52" s="331"/>
      <c r="CP52" s="331"/>
      <c r="CQ52" s="331"/>
      <c r="CR52" s="331"/>
      <c r="CS52" s="331"/>
      <c r="CT52" s="331"/>
      <c r="CU52" s="331"/>
      <c r="CV52" s="331"/>
      <c r="CW52" s="331"/>
      <c r="CX52" s="331"/>
      <c r="CY52" s="331"/>
      <c r="CZ52" s="331"/>
      <c r="DA52" s="331"/>
      <c r="DB52" s="331"/>
      <c r="DC52" s="331"/>
      <c r="DD52" s="331"/>
      <c r="DE52" s="331"/>
      <c r="DF52" s="331"/>
      <c r="DG52" s="331"/>
      <c r="DH52" s="331"/>
      <c r="DI52" s="331"/>
      <c r="DJ52" s="331"/>
      <c r="DK52" s="331"/>
      <c r="DL52" s="331"/>
      <c r="DM52" s="331"/>
      <c r="DN52" s="331"/>
      <c r="DO52" s="331"/>
      <c r="DP52" s="331"/>
      <c r="DQ52" s="331"/>
      <c r="DR52" s="331"/>
      <c r="DS52" s="331"/>
      <c r="DT52" s="331"/>
      <c r="DU52" s="331"/>
      <c r="DV52" s="331"/>
      <c r="DW52" s="331"/>
      <c r="DX52" s="331"/>
      <c r="DY52" s="331"/>
      <c r="DZ52" s="331"/>
      <c r="EA52" s="331"/>
      <c r="EB52" s="331"/>
      <c r="EC52" s="331"/>
      <c r="ED52" s="331"/>
      <c r="EE52" s="331"/>
      <c r="EF52" s="331"/>
      <c r="EG52" s="331"/>
      <c r="EH52" s="331"/>
      <c r="EI52" s="331"/>
      <c r="EJ52" s="331"/>
      <c r="EK52" s="331"/>
      <c r="EL52" s="331"/>
      <c r="EM52" s="331"/>
      <c r="EN52" s="331"/>
      <c r="EO52" s="331"/>
      <c r="EP52" s="331"/>
      <c r="EQ52" s="331"/>
      <c r="ER52" s="331"/>
      <c r="ES52" s="331"/>
      <c r="ET52" s="331"/>
      <c r="EU52" s="331"/>
      <c r="EV52" s="331"/>
      <c r="EW52" s="331"/>
      <c r="EX52" s="331"/>
      <c r="EY52" s="331"/>
      <c r="EZ52" s="331"/>
      <c r="FA52" s="331"/>
      <c r="FB52" s="331"/>
      <c r="FC52" s="331"/>
      <c r="FD52" s="331"/>
      <c r="FE52" s="331"/>
      <c r="FF52" s="331"/>
      <c r="FG52" s="331"/>
      <c r="FH52" s="331"/>
      <c r="FI52" s="331"/>
      <c r="FJ52" s="331"/>
      <c r="FK52" s="331"/>
      <c r="FL52" s="331"/>
      <c r="FM52" s="331"/>
      <c r="FN52" s="331"/>
      <c r="FO52" s="331"/>
      <c r="FP52" s="331"/>
      <c r="FQ52" s="331"/>
      <c r="FR52" s="331"/>
      <c r="FS52" s="331"/>
      <c r="FT52" s="331"/>
      <c r="FU52" s="331"/>
      <c r="FV52" s="331"/>
      <c r="FW52" s="331"/>
      <c r="FX52" s="331"/>
      <c r="FY52" s="331"/>
      <c r="FZ52" s="331"/>
      <c r="GA52" s="331"/>
      <c r="GB52" s="331"/>
      <c r="GC52" s="331"/>
      <c r="GD52" s="331"/>
      <c r="GE52" s="331"/>
      <c r="GF52" s="331"/>
      <c r="GG52" s="331"/>
      <c r="GH52" s="331"/>
      <c r="GI52" s="331"/>
      <c r="GJ52" s="331"/>
      <c r="GK52" s="331"/>
      <c r="GL52" s="331"/>
      <c r="GM52" s="331"/>
      <c r="GN52" s="331"/>
      <c r="GO52" s="331"/>
      <c r="GP52" s="331"/>
      <c r="GQ52" s="331"/>
      <c r="GR52" s="331"/>
      <c r="GS52" s="331"/>
      <c r="GT52" s="331"/>
      <c r="GU52" s="331"/>
      <c r="GV52" s="331"/>
      <c r="GW52" s="331"/>
      <c r="GX52" s="331"/>
      <c r="GY52" s="331"/>
      <c r="GZ52" s="331"/>
      <c r="HA52" s="331"/>
      <c r="HB52" s="331"/>
      <c r="HC52" s="331"/>
      <c r="HD52" s="331"/>
      <c r="HE52" s="331"/>
      <c r="HF52" s="331"/>
      <c r="HG52" s="331"/>
      <c r="HH52" s="331"/>
      <c r="HI52" s="331"/>
      <c r="HJ52" s="331"/>
      <c r="HK52" s="331"/>
      <c r="HL52" s="331"/>
      <c r="HM52" s="331"/>
    </row>
    <row r="53" spans="1:221" s="330" customFormat="1" x14ac:dyDescent="0.25">
      <c r="A53" s="311"/>
      <c r="F53" s="331"/>
      <c r="G53" s="331"/>
      <c r="H53" s="331"/>
      <c r="I53" s="331"/>
      <c r="J53" s="331"/>
      <c r="K53" s="331"/>
      <c r="L53" s="331"/>
      <c r="M53" s="332"/>
      <c r="N53" s="332"/>
      <c r="O53" s="332"/>
      <c r="P53" s="332"/>
      <c r="Q53" s="320"/>
      <c r="R53" s="320"/>
      <c r="S53" s="333"/>
      <c r="T53" s="333"/>
      <c r="U53" s="333"/>
      <c r="V53" s="331"/>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1"/>
      <c r="AT53" s="331"/>
      <c r="AU53" s="331"/>
      <c r="AV53" s="331"/>
      <c r="AW53" s="331"/>
      <c r="AX53" s="331"/>
      <c r="AY53" s="331"/>
      <c r="AZ53" s="331"/>
      <c r="BA53" s="331"/>
      <c r="BB53" s="331"/>
      <c r="BC53" s="331"/>
      <c r="BD53" s="331"/>
      <c r="BE53" s="331"/>
      <c r="BF53" s="331"/>
      <c r="BG53" s="331"/>
      <c r="BH53" s="331"/>
      <c r="BI53" s="331"/>
      <c r="BJ53" s="331"/>
      <c r="BK53" s="331"/>
      <c r="BL53" s="331"/>
      <c r="BM53" s="331"/>
      <c r="BN53" s="331"/>
      <c r="BO53" s="331"/>
      <c r="BP53" s="331"/>
      <c r="BQ53" s="331"/>
      <c r="BR53" s="331"/>
      <c r="BS53" s="331"/>
      <c r="BT53" s="331"/>
      <c r="BU53" s="331"/>
      <c r="BV53" s="331"/>
      <c r="BW53" s="331"/>
      <c r="BX53" s="331"/>
      <c r="BY53" s="331"/>
      <c r="BZ53" s="331"/>
      <c r="CA53" s="331"/>
      <c r="CB53" s="331"/>
      <c r="CC53" s="331"/>
      <c r="CD53" s="331"/>
      <c r="CE53" s="331"/>
      <c r="CF53" s="331"/>
      <c r="CG53" s="331"/>
      <c r="CH53" s="331"/>
      <c r="CI53" s="331"/>
      <c r="CJ53" s="331"/>
      <c r="CK53" s="331"/>
      <c r="CL53" s="331"/>
      <c r="CM53" s="331"/>
      <c r="CN53" s="331"/>
      <c r="CO53" s="331"/>
      <c r="CP53" s="331"/>
      <c r="CQ53" s="331"/>
      <c r="CR53" s="331"/>
      <c r="CS53" s="331"/>
      <c r="CT53" s="331"/>
      <c r="CU53" s="331"/>
      <c r="CV53" s="331"/>
      <c r="CW53" s="331"/>
      <c r="CX53" s="331"/>
      <c r="CY53" s="331"/>
      <c r="CZ53" s="331"/>
      <c r="DA53" s="331"/>
      <c r="DB53" s="331"/>
      <c r="DC53" s="331"/>
      <c r="DD53" s="331"/>
      <c r="DE53" s="331"/>
      <c r="DF53" s="331"/>
      <c r="DG53" s="331"/>
      <c r="DH53" s="331"/>
      <c r="DI53" s="331"/>
      <c r="DJ53" s="331"/>
      <c r="DK53" s="331"/>
      <c r="DL53" s="331"/>
      <c r="DM53" s="331"/>
      <c r="DN53" s="331"/>
      <c r="DO53" s="331"/>
      <c r="DP53" s="331"/>
      <c r="DQ53" s="331"/>
      <c r="DR53" s="331"/>
      <c r="DS53" s="331"/>
      <c r="DT53" s="331"/>
      <c r="DU53" s="331"/>
      <c r="DV53" s="331"/>
      <c r="DW53" s="331"/>
      <c r="DX53" s="331"/>
      <c r="DY53" s="331"/>
      <c r="DZ53" s="331"/>
      <c r="EA53" s="331"/>
      <c r="EB53" s="331"/>
      <c r="EC53" s="331"/>
      <c r="ED53" s="331"/>
      <c r="EE53" s="331"/>
      <c r="EF53" s="331"/>
      <c r="EG53" s="331"/>
      <c r="EH53" s="331"/>
      <c r="EI53" s="331"/>
      <c r="EJ53" s="331"/>
      <c r="EK53" s="331"/>
      <c r="EL53" s="331"/>
      <c r="EM53" s="331"/>
      <c r="EN53" s="331"/>
      <c r="EO53" s="331"/>
      <c r="EP53" s="331"/>
      <c r="EQ53" s="331"/>
      <c r="ER53" s="331"/>
      <c r="ES53" s="331"/>
      <c r="ET53" s="331"/>
      <c r="EU53" s="331"/>
      <c r="EV53" s="331"/>
      <c r="EW53" s="331"/>
      <c r="EX53" s="331"/>
      <c r="EY53" s="331"/>
      <c r="EZ53" s="331"/>
      <c r="FA53" s="331"/>
      <c r="FB53" s="331"/>
      <c r="FC53" s="331"/>
      <c r="FD53" s="331"/>
      <c r="FE53" s="331"/>
      <c r="FF53" s="331"/>
      <c r="FG53" s="331"/>
      <c r="FH53" s="331"/>
      <c r="FI53" s="331"/>
      <c r="FJ53" s="331"/>
      <c r="FK53" s="331"/>
      <c r="FL53" s="331"/>
      <c r="FM53" s="331"/>
      <c r="FN53" s="331"/>
      <c r="FO53" s="331"/>
      <c r="FP53" s="331"/>
      <c r="FQ53" s="331"/>
      <c r="FR53" s="331"/>
      <c r="FS53" s="331"/>
      <c r="FT53" s="331"/>
      <c r="FU53" s="331"/>
      <c r="FV53" s="331"/>
      <c r="FW53" s="331"/>
      <c r="FX53" s="331"/>
      <c r="FY53" s="331"/>
      <c r="FZ53" s="331"/>
      <c r="GA53" s="331"/>
      <c r="GB53" s="331"/>
      <c r="GC53" s="331"/>
      <c r="GD53" s="331"/>
      <c r="GE53" s="331"/>
      <c r="GF53" s="331"/>
      <c r="GG53" s="331"/>
      <c r="GH53" s="331"/>
      <c r="GI53" s="331"/>
      <c r="GJ53" s="331"/>
      <c r="GK53" s="331"/>
      <c r="GL53" s="331"/>
      <c r="GM53" s="331"/>
      <c r="GN53" s="331"/>
      <c r="GO53" s="331"/>
      <c r="GP53" s="331"/>
      <c r="GQ53" s="331"/>
      <c r="GR53" s="331"/>
      <c r="GS53" s="331"/>
      <c r="GT53" s="331"/>
      <c r="GU53" s="331"/>
      <c r="GV53" s="331"/>
      <c r="GW53" s="331"/>
      <c r="GX53" s="331"/>
      <c r="GY53" s="331"/>
      <c r="GZ53" s="331"/>
      <c r="HA53" s="331"/>
      <c r="HB53" s="331"/>
      <c r="HC53" s="331"/>
      <c r="HD53" s="331"/>
      <c r="HE53" s="331"/>
      <c r="HF53" s="331"/>
      <c r="HG53" s="331"/>
      <c r="HH53" s="331"/>
      <c r="HI53" s="331"/>
      <c r="HJ53" s="331"/>
      <c r="HK53" s="331"/>
      <c r="HL53" s="331"/>
      <c r="HM53" s="331"/>
    </row>
    <row r="54" spans="1:221" s="330" customFormat="1" x14ac:dyDescent="0.25">
      <c r="A54" s="311"/>
      <c r="F54" s="331"/>
      <c r="G54" s="331"/>
      <c r="H54" s="331"/>
      <c r="I54" s="331"/>
      <c r="J54" s="331"/>
      <c r="K54" s="331"/>
      <c r="L54" s="331"/>
      <c r="M54" s="332"/>
      <c r="N54" s="332"/>
      <c r="O54" s="332"/>
      <c r="P54" s="332"/>
      <c r="Q54" s="320"/>
      <c r="R54" s="320"/>
      <c r="S54" s="333"/>
      <c r="T54" s="333"/>
      <c r="U54" s="333"/>
      <c r="V54" s="331"/>
      <c r="W54" s="331"/>
      <c r="X54" s="331"/>
      <c r="Y54" s="331"/>
      <c r="Z54" s="331"/>
      <c r="AA54" s="331"/>
      <c r="AB54" s="331"/>
      <c r="AC54" s="331"/>
      <c r="AD54" s="331"/>
      <c r="AE54" s="331"/>
      <c r="AF54" s="331"/>
      <c r="AG54" s="331"/>
      <c r="AH54" s="331"/>
      <c r="AI54" s="331"/>
      <c r="AJ54" s="331"/>
      <c r="AK54" s="331"/>
      <c r="AL54" s="331"/>
      <c r="AM54" s="331"/>
      <c r="AN54" s="331"/>
      <c r="AO54" s="331"/>
      <c r="AP54" s="331"/>
      <c r="AQ54" s="331"/>
      <c r="AR54" s="331"/>
      <c r="AS54" s="331"/>
      <c r="AT54" s="331"/>
      <c r="AU54" s="331"/>
      <c r="AV54" s="331"/>
      <c r="AW54" s="331"/>
      <c r="AX54" s="331"/>
      <c r="AY54" s="331"/>
      <c r="AZ54" s="331"/>
      <c r="BA54" s="331"/>
      <c r="BB54" s="331"/>
      <c r="BC54" s="331"/>
      <c r="BD54" s="331"/>
      <c r="BE54" s="331"/>
      <c r="BF54" s="331"/>
      <c r="BG54" s="331"/>
      <c r="BH54" s="331"/>
      <c r="BI54" s="331"/>
      <c r="BJ54" s="331"/>
      <c r="BK54" s="331"/>
      <c r="BL54" s="331"/>
      <c r="BM54" s="331"/>
      <c r="BN54" s="331"/>
      <c r="BO54" s="331"/>
      <c r="BP54" s="331"/>
      <c r="BQ54" s="331"/>
      <c r="BR54" s="331"/>
      <c r="BS54" s="331"/>
      <c r="BT54" s="331"/>
      <c r="BU54" s="331"/>
      <c r="BV54" s="331"/>
      <c r="BW54" s="331"/>
      <c r="BX54" s="331"/>
      <c r="BY54" s="331"/>
      <c r="BZ54" s="331"/>
      <c r="CA54" s="331"/>
      <c r="CB54" s="331"/>
      <c r="CC54" s="331"/>
      <c r="CD54" s="331"/>
      <c r="CE54" s="331"/>
      <c r="CF54" s="331"/>
      <c r="CG54" s="331"/>
      <c r="CH54" s="331"/>
      <c r="CI54" s="331"/>
      <c r="CJ54" s="331"/>
      <c r="CK54" s="331"/>
      <c r="CL54" s="331"/>
      <c r="CM54" s="331"/>
      <c r="CN54" s="331"/>
      <c r="CO54" s="331"/>
      <c r="CP54" s="331"/>
      <c r="CQ54" s="331"/>
      <c r="CR54" s="331"/>
      <c r="CS54" s="331"/>
      <c r="CT54" s="331"/>
      <c r="CU54" s="331"/>
      <c r="CV54" s="331"/>
      <c r="CW54" s="331"/>
      <c r="CX54" s="331"/>
      <c r="CY54" s="331"/>
      <c r="CZ54" s="331"/>
      <c r="DA54" s="331"/>
      <c r="DB54" s="331"/>
      <c r="DC54" s="331"/>
      <c r="DD54" s="331"/>
      <c r="DE54" s="331"/>
      <c r="DF54" s="331"/>
      <c r="DG54" s="331"/>
      <c r="DH54" s="331"/>
      <c r="DI54" s="331"/>
      <c r="DJ54" s="331"/>
      <c r="DK54" s="331"/>
      <c r="DL54" s="331"/>
      <c r="DM54" s="331"/>
      <c r="DN54" s="331"/>
      <c r="DO54" s="331"/>
      <c r="DP54" s="331"/>
      <c r="DQ54" s="331"/>
      <c r="DR54" s="331"/>
      <c r="DS54" s="331"/>
      <c r="DT54" s="331"/>
      <c r="DU54" s="331"/>
      <c r="DV54" s="331"/>
      <c r="DW54" s="331"/>
      <c r="DX54" s="331"/>
      <c r="DY54" s="331"/>
      <c r="DZ54" s="331"/>
      <c r="EA54" s="331"/>
      <c r="EB54" s="331"/>
      <c r="EC54" s="331"/>
      <c r="ED54" s="331"/>
      <c r="EE54" s="331"/>
      <c r="EF54" s="331"/>
      <c r="EG54" s="331"/>
      <c r="EH54" s="331"/>
      <c r="EI54" s="331"/>
      <c r="EJ54" s="331"/>
      <c r="EK54" s="331"/>
      <c r="EL54" s="331"/>
      <c r="EM54" s="331"/>
      <c r="EN54" s="331"/>
      <c r="EO54" s="331"/>
      <c r="EP54" s="331"/>
      <c r="EQ54" s="331"/>
      <c r="ER54" s="331"/>
      <c r="ES54" s="331"/>
      <c r="ET54" s="331"/>
      <c r="EU54" s="331"/>
      <c r="EV54" s="331"/>
      <c r="EW54" s="331"/>
      <c r="EX54" s="331"/>
      <c r="EY54" s="331"/>
      <c r="EZ54" s="331"/>
      <c r="FA54" s="331"/>
      <c r="FB54" s="331"/>
      <c r="FC54" s="331"/>
      <c r="FD54" s="331"/>
      <c r="FE54" s="331"/>
      <c r="FF54" s="331"/>
      <c r="FG54" s="331"/>
      <c r="FH54" s="331"/>
      <c r="FI54" s="331"/>
      <c r="FJ54" s="331"/>
      <c r="FK54" s="331"/>
      <c r="FL54" s="331"/>
      <c r="FM54" s="331"/>
      <c r="FN54" s="331"/>
      <c r="FO54" s="331"/>
      <c r="FP54" s="331"/>
      <c r="FQ54" s="331"/>
      <c r="FR54" s="331"/>
      <c r="FS54" s="331"/>
      <c r="FT54" s="331"/>
      <c r="FU54" s="331"/>
      <c r="FV54" s="331"/>
      <c r="FW54" s="331"/>
      <c r="FX54" s="331"/>
      <c r="FY54" s="331"/>
      <c r="FZ54" s="331"/>
      <c r="GA54" s="331"/>
      <c r="GB54" s="331"/>
      <c r="GC54" s="331"/>
      <c r="GD54" s="331"/>
      <c r="GE54" s="331"/>
      <c r="GF54" s="331"/>
      <c r="GG54" s="331"/>
      <c r="GH54" s="331"/>
      <c r="GI54" s="331"/>
      <c r="GJ54" s="331"/>
      <c r="GK54" s="331"/>
      <c r="GL54" s="331"/>
      <c r="GM54" s="331"/>
      <c r="GN54" s="331"/>
      <c r="GO54" s="331"/>
      <c r="GP54" s="331"/>
      <c r="GQ54" s="331"/>
      <c r="GR54" s="331"/>
      <c r="GS54" s="331"/>
      <c r="GT54" s="331"/>
      <c r="GU54" s="331"/>
      <c r="GV54" s="331"/>
      <c r="GW54" s="331"/>
      <c r="GX54" s="331"/>
      <c r="GY54" s="331"/>
      <c r="GZ54" s="331"/>
      <c r="HA54" s="331"/>
      <c r="HB54" s="331"/>
      <c r="HC54" s="331"/>
      <c r="HD54" s="331"/>
      <c r="HE54" s="331"/>
      <c r="HF54" s="331"/>
      <c r="HG54" s="331"/>
      <c r="HH54" s="331"/>
      <c r="HI54" s="331"/>
      <c r="HJ54" s="331"/>
      <c r="HK54" s="331"/>
      <c r="HL54" s="331"/>
      <c r="HM54" s="331"/>
    </row>
    <row r="55" spans="1:221" s="330" customFormat="1" x14ac:dyDescent="0.25">
      <c r="A55" s="311"/>
      <c r="F55" s="331"/>
      <c r="G55" s="331"/>
      <c r="H55" s="331"/>
      <c r="I55" s="331"/>
      <c r="J55" s="331"/>
      <c r="K55" s="331"/>
      <c r="L55" s="331"/>
      <c r="M55" s="332"/>
      <c r="N55" s="332"/>
      <c r="O55" s="332"/>
      <c r="P55" s="332"/>
      <c r="Q55" s="320"/>
      <c r="R55" s="320"/>
      <c r="S55" s="333"/>
      <c r="T55" s="333"/>
      <c r="U55" s="333"/>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331"/>
      <c r="AT55" s="331"/>
      <c r="AU55" s="331"/>
      <c r="AV55" s="331"/>
      <c r="AW55" s="331"/>
      <c r="AX55" s="331"/>
      <c r="AY55" s="331"/>
      <c r="AZ55" s="331"/>
      <c r="BA55" s="331"/>
      <c r="BB55" s="331"/>
      <c r="BC55" s="331"/>
      <c r="BD55" s="331"/>
      <c r="BE55" s="331"/>
      <c r="BF55" s="331"/>
      <c r="BG55" s="331"/>
      <c r="BH55" s="331"/>
      <c r="BI55" s="331"/>
      <c r="BJ55" s="331"/>
      <c r="BK55" s="331"/>
      <c r="BL55" s="331"/>
      <c r="BM55" s="331"/>
      <c r="BN55" s="331"/>
      <c r="BO55" s="331"/>
      <c r="BP55" s="331"/>
      <c r="BQ55" s="331"/>
      <c r="BR55" s="331"/>
      <c r="BS55" s="331"/>
      <c r="BT55" s="331"/>
      <c r="BU55" s="331"/>
      <c r="BV55" s="331"/>
      <c r="BW55" s="331"/>
      <c r="BX55" s="331"/>
      <c r="BY55" s="331"/>
      <c r="BZ55" s="331"/>
      <c r="CA55" s="331"/>
      <c r="CB55" s="331"/>
      <c r="CC55" s="331"/>
      <c r="CD55" s="331"/>
      <c r="CE55" s="331"/>
      <c r="CF55" s="331"/>
      <c r="CG55" s="331"/>
      <c r="CH55" s="331"/>
      <c r="CI55" s="331"/>
      <c r="CJ55" s="331"/>
      <c r="CK55" s="331"/>
      <c r="CL55" s="331"/>
      <c r="CM55" s="331"/>
      <c r="CN55" s="331"/>
      <c r="CO55" s="331"/>
      <c r="CP55" s="331"/>
      <c r="CQ55" s="331"/>
      <c r="CR55" s="331"/>
      <c r="CS55" s="331"/>
      <c r="CT55" s="331"/>
      <c r="CU55" s="331"/>
      <c r="CV55" s="331"/>
      <c r="CW55" s="331"/>
      <c r="CX55" s="331"/>
      <c r="CY55" s="331"/>
      <c r="CZ55" s="331"/>
      <c r="DA55" s="331"/>
      <c r="DB55" s="331"/>
      <c r="DC55" s="331"/>
      <c r="DD55" s="331"/>
      <c r="DE55" s="331"/>
      <c r="DF55" s="331"/>
      <c r="DG55" s="331"/>
      <c r="DH55" s="331"/>
      <c r="DI55" s="331"/>
      <c r="DJ55" s="331"/>
      <c r="DK55" s="331"/>
      <c r="DL55" s="331"/>
      <c r="DM55" s="331"/>
      <c r="DN55" s="331"/>
      <c r="DO55" s="331"/>
      <c r="DP55" s="331"/>
      <c r="DQ55" s="331"/>
      <c r="DR55" s="331"/>
      <c r="DS55" s="331"/>
      <c r="DT55" s="331"/>
      <c r="DU55" s="331"/>
      <c r="DV55" s="331"/>
      <c r="DW55" s="331"/>
      <c r="DX55" s="331"/>
      <c r="DY55" s="331"/>
      <c r="DZ55" s="331"/>
      <c r="EA55" s="331"/>
      <c r="EB55" s="331"/>
      <c r="EC55" s="331"/>
      <c r="ED55" s="331"/>
      <c r="EE55" s="331"/>
      <c r="EF55" s="331"/>
      <c r="EG55" s="331"/>
      <c r="EH55" s="331"/>
      <c r="EI55" s="331"/>
      <c r="EJ55" s="331"/>
      <c r="EK55" s="331"/>
      <c r="EL55" s="331"/>
      <c r="EM55" s="331"/>
      <c r="EN55" s="331"/>
      <c r="EO55" s="331"/>
      <c r="EP55" s="331"/>
      <c r="EQ55" s="331"/>
      <c r="ER55" s="331"/>
      <c r="ES55" s="331"/>
      <c r="ET55" s="331"/>
      <c r="EU55" s="331"/>
      <c r="EV55" s="331"/>
      <c r="EW55" s="331"/>
      <c r="EX55" s="331"/>
      <c r="EY55" s="331"/>
      <c r="EZ55" s="331"/>
      <c r="FA55" s="331"/>
      <c r="FB55" s="331"/>
      <c r="FC55" s="331"/>
      <c r="FD55" s="331"/>
      <c r="FE55" s="331"/>
      <c r="FF55" s="331"/>
      <c r="FG55" s="331"/>
      <c r="FH55" s="331"/>
      <c r="FI55" s="331"/>
      <c r="FJ55" s="331"/>
      <c r="FK55" s="331"/>
      <c r="FL55" s="331"/>
      <c r="FM55" s="331"/>
      <c r="FN55" s="331"/>
      <c r="FO55" s="331"/>
      <c r="FP55" s="331"/>
      <c r="FQ55" s="331"/>
      <c r="FR55" s="331"/>
      <c r="FS55" s="331"/>
      <c r="FT55" s="331"/>
      <c r="FU55" s="331"/>
      <c r="FV55" s="331"/>
      <c r="FW55" s="331"/>
      <c r="FX55" s="331"/>
      <c r="FY55" s="331"/>
      <c r="FZ55" s="331"/>
      <c r="GA55" s="331"/>
      <c r="GB55" s="331"/>
      <c r="GC55" s="331"/>
      <c r="GD55" s="331"/>
      <c r="GE55" s="331"/>
      <c r="GF55" s="331"/>
      <c r="GG55" s="331"/>
      <c r="GH55" s="331"/>
      <c r="GI55" s="331"/>
      <c r="GJ55" s="331"/>
      <c r="GK55" s="331"/>
      <c r="GL55" s="331"/>
      <c r="GM55" s="331"/>
      <c r="GN55" s="331"/>
      <c r="GO55" s="331"/>
      <c r="GP55" s="331"/>
      <c r="GQ55" s="331"/>
      <c r="GR55" s="331"/>
      <c r="GS55" s="331"/>
      <c r="GT55" s="331"/>
      <c r="GU55" s="331"/>
      <c r="GV55" s="331"/>
      <c r="GW55" s="331"/>
      <c r="GX55" s="331"/>
      <c r="GY55" s="331"/>
      <c r="GZ55" s="331"/>
      <c r="HA55" s="331"/>
      <c r="HB55" s="331"/>
      <c r="HC55" s="331"/>
      <c r="HD55" s="331"/>
      <c r="HE55" s="331"/>
      <c r="HF55" s="331"/>
      <c r="HG55" s="331"/>
      <c r="HH55" s="331"/>
      <c r="HI55" s="331"/>
      <c r="HJ55" s="331"/>
      <c r="HK55" s="331"/>
      <c r="HL55" s="331"/>
      <c r="HM55" s="331"/>
    </row>
    <row r="56" spans="1:221" s="330" customFormat="1" x14ac:dyDescent="0.25">
      <c r="A56" s="311"/>
      <c r="F56" s="331"/>
      <c r="G56" s="331"/>
      <c r="H56" s="331"/>
      <c r="I56" s="331"/>
      <c r="J56" s="331"/>
      <c r="K56" s="331"/>
      <c r="L56" s="331"/>
      <c r="M56" s="332"/>
      <c r="N56" s="332"/>
      <c r="O56" s="332"/>
      <c r="P56" s="332"/>
      <c r="Q56" s="320"/>
      <c r="R56" s="320"/>
      <c r="S56" s="333"/>
      <c r="T56" s="333"/>
      <c r="U56" s="333"/>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1"/>
      <c r="AT56" s="331"/>
      <c r="AU56" s="331"/>
      <c r="AV56" s="331"/>
      <c r="AW56" s="331"/>
      <c r="AX56" s="331"/>
      <c r="AY56" s="331"/>
      <c r="AZ56" s="331"/>
      <c r="BA56" s="331"/>
      <c r="BB56" s="331"/>
      <c r="BC56" s="331"/>
      <c r="BD56" s="331"/>
      <c r="BE56" s="331"/>
      <c r="BF56" s="331"/>
      <c r="BG56" s="331"/>
      <c r="BH56" s="331"/>
      <c r="BI56" s="331"/>
      <c r="BJ56" s="331"/>
      <c r="BK56" s="331"/>
      <c r="BL56" s="331"/>
      <c r="BM56" s="331"/>
      <c r="BN56" s="331"/>
      <c r="BO56" s="331"/>
      <c r="BP56" s="331"/>
      <c r="BQ56" s="331"/>
      <c r="BR56" s="331"/>
      <c r="BS56" s="331"/>
      <c r="BT56" s="331"/>
      <c r="BU56" s="331"/>
      <c r="BV56" s="331"/>
      <c r="BW56" s="331"/>
      <c r="BX56" s="331"/>
      <c r="BY56" s="331"/>
      <c r="BZ56" s="331"/>
      <c r="CA56" s="331"/>
      <c r="CB56" s="331"/>
      <c r="CC56" s="331"/>
      <c r="CD56" s="331"/>
      <c r="CE56" s="331"/>
      <c r="CF56" s="331"/>
      <c r="CG56" s="331"/>
      <c r="CH56" s="331"/>
      <c r="CI56" s="331"/>
      <c r="CJ56" s="331"/>
      <c r="CK56" s="331"/>
      <c r="CL56" s="331"/>
      <c r="CM56" s="331"/>
      <c r="CN56" s="331"/>
      <c r="CO56" s="331"/>
      <c r="CP56" s="331"/>
      <c r="CQ56" s="331"/>
      <c r="CR56" s="331"/>
      <c r="CS56" s="331"/>
      <c r="CT56" s="331"/>
      <c r="CU56" s="331"/>
      <c r="CV56" s="331"/>
      <c r="CW56" s="331"/>
      <c r="CX56" s="331"/>
      <c r="CY56" s="331"/>
      <c r="CZ56" s="331"/>
      <c r="DA56" s="331"/>
      <c r="DB56" s="331"/>
      <c r="DC56" s="331"/>
      <c r="DD56" s="331"/>
      <c r="DE56" s="331"/>
      <c r="DF56" s="331"/>
      <c r="DG56" s="331"/>
      <c r="DH56" s="331"/>
      <c r="DI56" s="331"/>
      <c r="DJ56" s="331"/>
      <c r="DK56" s="331"/>
      <c r="DL56" s="331"/>
      <c r="DM56" s="331"/>
      <c r="DN56" s="331"/>
      <c r="DO56" s="331"/>
      <c r="DP56" s="331"/>
      <c r="DQ56" s="331"/>
      <c r="DR56" s="331"/>
      <c r="DS56" s="331"/>
      <c r="DT56" s="331"/>
      <c r="DU56" s="331"/>
      <c r="DV56" s="331"/>
      <c r="DW56" s="331"/>
      <c r="DX56" s="331"/>
      <c r="DY56" s="331"/>
      <c r="DZ56" s="331"/>
      <c r="EA56" s="331"/>
      <c r="EB56" s="331"/>
      <c r="EC56" s="331"/>
      <c r="ED56" s="331"/>
      <c r="EE56" s="331"/>
      <c r="EF56" s="331"/>
      <c r="EG56" s="331"/>
      <c r="EH56" s="331"/>
      <c r="EI56" s="331"/>
      <c r="EJ56" s="331"/>
      <c r="EK56" s="331"/>
      <c r="EL56" s="331"/>
      <c r="EM56" s="331"/>
      <c r="EN56" s="331"/>
      <c r="EO56" s="331"/>
      <c r="EP56" s="331"/>
      <c r="EQ56" s="331"/>
      <c r="ER56" s="331"/>
      <c r="ES56" s="331"/>
      <c r="ET56" s="331"/>
      <c r="EU56" s="331"/>
      <c r="EV56" s="331"/>
      <c r="EW56" s="331"/>
      <c r="EX56" s="331"/>
      <c r="EY56" s="331"/>
      <c r="EZ56" s="331"/>
      <c r="FA56" s="331"/>
      <c r="FB56" s="331"/>
      <c r="FC56" s="331"/>
      <c r="FD56" s="331"/>
      <c r="FE56" s="331"/>
      <c r="FF56" s="331"/>
      <c r="FG56" s="331"/>
      <c r="FH56" s="331"/>
      <c r="FI56" s="331"/>
      <c r="FJ56" s="331"/>
      <c r="FK56" s="331"/>
      <c r="FL56" s="331"/>
      <c r="FM56" s="331"/>
      <c r="FN56" s="331"/>
      <c r="FO56" s="331"/>
      <c r="FP56" s="331"/>
      <c r="FQ56" s="331"/>
      <c r="FR56" s="331"/>
      <c r="FS56" s="331"/>
      <c r="FT56" s="331"/>
      <c r="FU56" s="331"/>
      <c r="FV56" s="331"/>
      <c r="FW56" s="331"/>
      <c r="FX56" s="331"/>
      <c r="FY56" s="331"/>
      <c r="FZ56" s="331"/>
      <c r="GA56" s="331"/>
      <c r="GB56" s="331"/>
      <c r="GC56" s="331"/>
      <c r="GD56" s="331"/>
      <c r="GE56" s="331"/>
      <c r="GF56" s="331"/>
      <c r="GG56" s="331"/>
      <c r="GH56" s="331"/>
      <c r="GI56" s="331"/>
      <c r="GJ56" s="331"/>
      <c r="GK56" s="331"/>
      <c r="GL56" s="331"/>
      <c r="GM56" s="331"/>
      <c r="GN56" s="331"/>
      <c r="GO56" s="331"/>
      <c r="GP56" s="331"/>
      <c r="GQ56" s="331"/>
      <c r="GR56" s="331"/>
      <c r="GS56" s="331"/>
      <c r="GT56" s="331"/>
      <c r="GU56" s="331"/>
      <c r="GV56" s="331"/>
      <c r="GW56" s="331"/>
      <c r="GX56" s="331"/>
      <c r="GY56" s="331"/>
      <c r="GZ56" s="331"/>
      <c r="HA56" s="331"/>
      <c r="HB56" s="331"/>
      <c r="HC56" s="331"/>
      <c r="HD56" s="331"/>
      <c r="HE56" s="331"/>
      <c r="HF56" s="331"/>
      <c r="HG56" s="331"/>
      <c r="HH56" s="331"/>
      <c r="HI56" s="331"/>
      <c r="HJ56" s="331"/>
      <c r="HK56" s="331"/>
      <c r="HL56" s="331"/>
      <c r="HM56" s="331"/>
    </row>
    <row r="57" spans="1:221" s="330" customFormat="1" x14ac:dyDescent="0.25">
      <c r="A57" s="311"/>
      <c r="F57" s="331"/>
      <c r="G57" s="331"/>
      <c r="H57" s="331"/>
      <c r="I57" s="331"/>
      <c r="J57" s="331"/>
      <c r="K57" s="331"/>
      <c r="L57" s="331"/>
      <c r="M57" s="332"/>
      <c r="N57" s="332"/>
      <c r="O57" s="332"/>
      <c r="P57" s="332"/>
      <c r="Q57" s="320"/>
      <c r="R57" s="320"/>
      <c r="S57" s="333"/>
      <c r="T57" s="333"/>
      <c r="U57" s="333"/>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1"/>
      <c r="BR57" s="331"/>
      <c r="BS57" s="331"/>
      <c r="BT57" s="331"/>
      <c r="BU57" s="331"/>
      <c r="BV57" s="331"/>
      <c r="BW57" s="331"/>
      <c r="BX57" s="331"/>
      <c r="BY57" s="331"/>
      <c r="BZ57" s="331"/>
      <c r="CA57" s="331"/>
      <c r="CB57" s="331"/>
      <c r="CC57" s="331"/>
      <c r="CD57" s="331"/>
      <c r="CE57" s="331"/>
      <c r="CF57" s="331"/>
      <c r="CG57" s="331"/>
      <c r="CH57" s="331"/>
      <c r="CI57" s="331"/>
      <c r="CJ57" s="331"/>
      <c r="CK57" s="331"/>
      <c r="CL57" s="331"/>
      <c r="CM57" s="331"/>
      <c r="CN57" s="331"/>
      <c r="CO57" s="331"/>
      <c r="CP57" s="331"/>
      <c r="CQ57" s="331"/>
      <c r="CR57" s="331"/>
      <c r="CS57" s="331"/>
      <c r="CT57" s="331"/>
      <c r="CU57" s="331"/>
      <c r="CV57" s="331"/>
      <c r="CW57" s="331"/>
      <c r="CX57" s="331"/>
      <c r="CY57" s="331"/>
      <c r="CZ57" s="331"/>
      <c r="DA57" s="331"/>
      <c r="DB57" s="331"/>
      <c r="DC57" s="331"/>
      <c r="DD57" s="331"/>
      <c r="DE57" s="331"/>
      <c r="DF57" s="331"/>
      <c r="DG57" s="331"/>
      <c r="DH57" s="331"/>
      <c r="DI57" s="331"/>
      <c r="DJ57" s="331"/>
      <c r="DK57" s="331"/>
      <c r="DL57" s="331"/>
      <c r="DM57" s="331"/>
      <c r="DN57" s="331"/>
      <c r="DO57" s="331"/>
      <c r="DP57" s="331"/>
      <c r="DQ57" s="331"/>
      <c r="DR57" s="331"/>
      <c r="DS57" s="331"/>
      <c r="DT57" s="331"/>
      <c r="DU57" s="331"/>
      <c r="DV57" s="331"/>
      <c r="DW57" s="331"/>
      <c r="DX57" s="331"/>
      <c r="DY57" s="331"/>
      <c r="DZ57" s="331"/>
      <c r="EA57" s="331"/>
      <c r="EB57" s="331"/>
      <c r="EC57" s="331"/>
      <c r="ED57" s="331"/>
      <c r="EE57" s="331"/>
      <c r="EF57" s="331"/>
      <c r="EG57" s="331"/>
      <c r="EH57" s="331"/>
      <c r="EI57" s="331"/>
      <c r="EJ57" s="331"/>
      <c r="EK57" s="331"/>
      <c r="EL57" s="331"/>
      <c r="EM57" s="331"/>
      <c r="EN57" s="331"/>
      <c r="EO57" s="331"/>
      <c r="EP57" s="331"/>
      <c r="EQ57" s="331"/>
      <c r="ER57" s="331"/>
      <c r="ES57" s="331"/>
      <c r="ET57" s="331"/>
      <c r="EU57" s="331"/>
      <c r="EV57" s="331"/>
      <c r="EW57" s="331"/>
      <c r="EX57" s="331"/>
      <c r="EY57" s="331"/>
      <c r="EZ57" s="331"/>
      <c r="FA57" s="331"/>
      <c r="FB57" s="331"/>
      <c r="FC57" s="331"/>
      <c r="FD57" s="331"/>
      <c r="FE57" s="331"/>
      <c r="FF57" s="331"/>
      <c r="FG57" s="331"/>
      <c r="FH57" s="331"/>
      <c r="FI57" s="331"/>
      <c r="FJ57" s="331"/>
      <c r="FK57" s="331"/>
      <c r="FL57" s="331"/>
      <c r="FM57" s="331"/>
      <c r="FN57" s="331"/>
      <c r="FO57" s="331"/>
      <c r="FP57" s="331"/>
      <c r="FQ57" s="331"/>
      <c r="FR57" s="331"/>
      <c r="FS57" s="331"/>
      <c r="FT57" s="331"/>
      <c r="FU57" s="331"/>
      <c r="FV57" s="331"/>
      <c r="FW57" s="331"/>
      <c r="FX57" s="331"/>
      <c r="FY57" s="331"/>
      <c r="FZ57" s="331"/>
      <c r="GA57" s="331"/>
      <c r="GB57" s="331"/>
      <c r="GC57" s="331"/>
      <c r="GD57" s="331"/>
      <c r="GE57" s="331"/>
      <c r="GF57" s="331"/>
      <c r="GG57" s="331"/>
      <c r="GH57" s="331"/>
      <c r="GI57" s="331"/>
      <c r="GJ57" s="331"/>
      <c r="GK57" s="331"/>
      <c r="GL57" s="331"/>
      <c r="GM57" s="331"/>
      <c r="GN57" s="331"/>
      <c r="GO57" s="331"/>
      <c r="GP57" s="331"/>
      <c r="GQ57" s="331"/>
      <c r="GR57" s="331"/>
      <c r="GS57" s="331"/>
      <c r="GT57" s="331"/>
      <c r="GU57" s="331"/>
      <c r="GV57" s="331"/>
      <c r="GW57" s="331"/>
      <c r="GX57" s="331"/>
      <c r="GY57" s="331"/>
      <c r="GZ57" s="331"/>
      <c r="HA57" s="331"/>
      <c r="HB57" s="331"/>
      <c r="HC57" s="331"/>
      <c r="HD57" s="331"/>
      <c r="HE57" s="331"/>
      <c r="HF57" s="331"/>
      <c r="HG57" s="331"/>
      <c r="HH57" s="331"/>
      <c r="HI57" s="331"/>
      <c r="HJ57" s="331"/>
      <c r="HK57" s="331"/>
      <c r="HL57" s="331"/>
      <c r="HM57" s="331"/>
    </row>
    <row r="58" spans="1:221" s="330" customFormat="1" x14ac:dyDescent="0.25">
      <c r="A58" s="311"/>
      <c r="F58" s="331"/>
      <c r="G58" s="331"/>
      <c r="H58" s="331"/>
      <c r="I58" s="331"/>
      <c r="J58" s="331"/>
      <c r="K58" s="331"/>
      <c r="L58" s="331"/>
      <c r="M58" s="332"/>
      <c r="N58" s="332"/>
      <c r="O58" s="332"/>
      <c r="P58" s="332"/>
      <c r="Q58" s="320"/>
      <c r="R58" s="320"/>
      <c r="S58" s="333"/>
      <c r="T58" s="333"/>
      <c r="U58" s="333"/>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1"/>
      <c r="AY58" s="331"/>
      <c r="AZ58" s="331"/>
      <c r="BA58" s="331"/>
      <c r="BB58" s="331"/>
      <c r="BC58" s="331"/>
      <c r="BD58" s="331"/>
      <c r="BE58" s="331"/>
      <c r="BF58" s="331"/>
      <c r="BG58" s="331"/>
      <c r="BH58" s="331"/>
      <c r="BI58" s="331"/>
      <c r="BJ58" s="331"/>
      <c r="BK58" s="331"/>
      <c r="BL58" s="331"/>
      <c r="BM58" s="331"/>
      <c r="BN58" s="331"/>
      <c r="BO58" s="331"/>
      <c r="BP58" s="331"/>
      <c r="BQ58" s="331"/>
      <c r="BR58" s="331"/>
      <c r="BS58" s="331"/>
      <c r="BT58" s="331"/>
      <c r="BU58" s="331"/>
      <c r="BV58" s="331"/>
      <c r="BW58" s="331"/>
      <c r="BX58" s="331"/>
      <c r="BY58" s="331"/>
      <c r="BZ58" s="331"/>
      <c r="CA58" s="331"/>
      <c r="CB58" s="331"/>
      <c r="CC58" s="331"/>
      <c r="CD58" s="331"/>
      <c r="CE58" s="331"/>
      <c r="CF58" s="331"/>
      <c r="CG58" s="331"/>
      <c r="CH58" s="331"/>
      <c r="CI58" s="331"/>
      <c r="CJ58" s="331"/>
      <c r="CK58" s="331"/>
      <c r="CL58" s="331"/>
      <c r="CM58" s="331"/>
      <c r="CN58" s="331"/>
      <c r="CO58" s="331"/>
      <c r="CP58" s="331"/>
      <c r="CQ58" s="331"/>
      <c r="CR58" s="331"/>
      <c r="CS58" s="331"/>
      <c r="CT58" s="331"/>
      <c r="CU58" s="331"/>
      <c r="CV58" s="331"/>
      <c r="CW58" s="331"/>
      <c r="CX58" s="331"/>
      <c r="CY58" s="331"/>
      <c r="CZ58" s="331"/>
      <c r="DA58" s="331"/>
      <c r="DB58" s="331"/>
      <c r="DC58" s="331"/>
      <c r="DD58" s="331"/>
      <c r="DE58" s="331"/>
      <c r="DF58" s="331"/>
      <c r="DG58" s="331"/>
      <c r="DH58" s="331"/>
      <c r="DI58" s="331"/>
      <c r="DJ58" s="331"/>
      <c r="DK58" s="331"/>
      <c r="DL58" s="331"/>
      <c r="DM58" s="331"/>
      <c r="DN58" s="331"/>
      <c r="DO58" s="331"/>
      <c r="DP58" s="331"/>
      <c r="DQ58" s="331"/>
      <c r="DR58" s="331"/>
      <c r="DS58" s="331"/>
      <c r="DT58" s="331"/>
      <c r="DU58" s="331"/>
      <c r="DV58" s="331"/>
      <c r="DW58" s="331"/>
      <c r="DX58" s="331"/>
      <c r="DY58" s="331"/>
      <c r="DZ58" s="331"/>
      <c r="EA58" s="331"/>
      <c r="EB58" s="331"/>
      <c r="EC58" s="331"/>
      <c r="ED58" s="331"/>
      <c r="EE58" s="331"/>
      <c r="EF58" s="331"/>
      <c r="EG58" s="331"/>
      <c r="EH58" s="331"/>
      <c r="EI58" s="331"/>
      <c r="EJ58" s="331"/>
      <c r="EK58" s="331"/>
      <c r="EL58" s="331"/>
      <c r="EM58" s="331"/>
      <c r="EN58" s="331"/>
      <c r="EO58" s="331"/>
      <c r="EP58" s="331"/>
      <c r="EQ58" s="331"/>
      <c r="ER58" s="331"/>
      <c r="ES58" s="331"/>
      <c r="ET58" s="331"/>
      <c r="EU58" s="331"/>
      <c r="EV58" s="331"/>
      <c r="EW58" s="331"/>
      <c r="EX58" s="331"/>
      <c r="EY58" s="331"/>
      <c r="EZ58" s="331"/>
      <c r="FA58" s="331"/>
      <c r="FB58" s="331"/>
      <c r="FC58" s="331"/>
      <c r="FD58" s="331"/>
      <c r="FE58" s="331"/>
      <c r="FF58" s="331"/>
      <c r="FG58" s="331"/>
      <c r="FH58" s="331"/>
      <c r="FI58" s="331"/>
      <c r="FJ58" s="331"/>
      <c r="FK58" s="331"/>
      <c r="FL58" s="331"/>
      <c r="FM58" s="331"/>
      <c r="FN58" s="331"/>
      <c r="FO58" s="331"/>
      <c r="FP58" s="331"/>
      <c r="FQ58" s="331"/>
      <c r="FR58" s="331"/>
      <c r="FS58" s="331"/>
      <c r="FT58" s="331"/>
      <c r="FU58" s="331"/>
      <c r="FV58" s="331"/>
      <c r="FW58" s="331"/>
      <c r="FX58" s="331"/>
      <c r="FY58" s="331"/>
      <c r="FZ58" s="331"/>
      <c r="GA58" s="331"/>
      <c r="GB58" s="331"/>
      <c r="GC58" s="331"/>
      <c r="GD58" s="331"/>
      <c r="GE58" s="331"/>
      <c r="GF58" s="331"/>
      <c r="GG58" s="331"/>
      <c r="GH58" s="331"/>
      <c r="GI58" s="331"/>
      <c r="GJ58" s="331"/>
      <c r="GK58" s="331"/>
      <c r="GL58" s="331"/>
      <c r="GM58" s="331"/>
      <c r="GN58" s="331"/>
      <c r="GO58" s="331"/>
      <c r="GP58" s="331"/>
      <c r="GQ58" s="331"/>
      <c r="GR58" s="331"/>
      <c r="GS58" s="331"/>
      <c r="GT58" s="331"/>
      <c r="GU58" s="331"/>
      <c r="GV58" s="331"/>
      <c r="GW58" s="331"/>
      <c r="GX58" s="331"/>
      <c r="GY58" s="331"/>
      <c r="GZ58" s="331"/>
      <c r="HA58" s="331"/>
      <c r="HB58" s="331"/>
      <c r="HC58" s="331"/>
      <c r="HD58" s="331"/>
      <c r="HE58" s="331"/>
      <c r="HF58" s="331"/>
      <c r="HG58" s="331"/>
      <c r="HH58" s="331"/>
      <c r="HI58" s="331"/>
      <c r="HJ58" s="331"/>
      <c r="HK58" s="331"/>
      <c r="HL58" s="331"/>
      <c r="HM58" s="331"/>
    </row>
    <row r="59" spans="1:221" s="330" customFormat="1" x14ac:dyDescent="0.25">
      <c r="A59" s="311"/>
      <c r="F59" s="331"/>
      <c r="G59" s="331"/>
      <c r="H59" s="331"/>
      <c r="I59" s="331"/>
      <c r="J59" s="331"/>
      <c r="K59" s="331"/>
      <c r="L59" s="331"/>
      <c r="M59" s="332"/>
      <c r="N59" s="332"/>
      <c r="O59" s="332"/>
      <c r="P59" s="332"/>
      <c r="Q59" s="320"/>
      <c r="R59" s="320"/>
      <c r="S59" s="333"/>
      <c r="T59" s="333"/>
      <c r="U59" s="333"/>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331"/>
      <c r="BA59" s="331"/>
      <c r="BB59" s="331"/>
      <c r="BC59" s="331"/>
      <c r="BD59" s="331"/>
      <c r="BE59" s="331"/>
      <c r="BF59" s="331"/>
      <c r="BG59" s="331"/>
      <c r="BH59" s="331"/>
      <c r="BI59" s="331"/>
      <c r="BJ59" s="331"/>
      <c r="BK59" s="331"/>
      <c r="BL59" s="331"/>
      <c r="BM59" s="331"/>
      <c r="BN59" s="331"/>
      <c r="BO59" s="331"/>
      <c r="BP59" s="331"/>
      <c r="BQ59" s="331"/>
      <c r="BR59" s="331"/>
      <c r="BS59" s="331"/>
      <c r="BT59" s="331"/>
      <c r="BU59" s="331"/>
      <c r="BV59" s="331"/>
      <c r="BW59" s="331"/>
      <c r="BX59" s="331"/>
      <c r="BY59" s="331"/>
      <c r="BZ59" s="331"/>
      <c r="CA59" s="331"/>
      <c r="CB59" s="331"/>
      <c r="CC59" s="331"/>
      <c r="CD59" s="331"/>
      <c r="CE59" s="331"/>
      <c r="CF59" s="331"/>
      <c r="CG59" s="331"/>
      <c r="CH59" s="331"/>
      <c r="CI59" s="331"/>
      <c r="CJ59" s="331"/>
      <c r="CK59" s="331"/>
      <c r="CL59" s="331"/>
      <c r="CM59" s="331"/>
      <c r="CN59" s="331"/>
      <c r="CO59" s="331"/>
      <c r="CP59" s="331"/>
      <c r="CQ59" s="331"/>
      <c r="CR59" s="331"/>
      <c r="CS59" s="331"/>
      <c r="CT59" s="331"/>
      <c r="CU59" s="331"/>
      <c r="CV59" s="331"/>
      <c r="CW59" s="331"/>
      <c r="CX59" s="331"/>
      <c r="CY59" s="331"/>
      <c r="CZ59" s="331"/>
      <c r="DA59" s="331"/>
      <c r="DB59" s="331"/>
      <c r="DC59" s="331"/>
      <c r="DD59" s="331"/>
      <c r="DE59" s="331"/>
      <c r="DF59" s="331"/>
      <c r="DG59" s="331"/>
      <c r="DH59" s="331"/>
      <c r="DI59" s="331"/>
      <c r="DJ59" s="331"/>
      <c r="DK59" s="331"/>
      <c r="DL59" s="331"/>
      <c r="DM59" s="331"/>
      <c r="DN59" s="331"/>
      <c r="DO59" s="331"/>
      <c r="DP59" s="331"/>
      <c r="DQ59" s="331"/>
      <c r="DR59" s="331"/>
      <c r="DS59" s="331"/>
      <c r="DT59" s="331"/>
      <c r="DU59" s="331"/>
      <c r="DV59" s="331"/>
      <c r="DW59" s="331"/>
      <c r="DX59" s="331"/>
      <c r="DY59" s="331"/>
      <c r="DZ59" s="331"/>
      <c r="EA59" s="331"/>
      <c r="EB59" s="331"/>
      <c r="EC59" s="331"/>
      <c r="ED59" s="331"/>
      <c r="EE59" s="331"/>
      <c r="EF59" s="331"/>
      <c r="EG59" s="331"/>
      <c r="EH59" s="331"/>
      <c r="EI59" s="331"/>
      <c r="EJ59" s="331"/>
      <c r="EK59" s="331"/>
      <c r="EL59" s="331"/>
      <c r="EM59" s="331"/>
      <c r="EN59" s="331"/>
      <c r="EO59" s="331"/>
      <c r="EP59" s="331"/>
      <c r="EQ59" s="331"/>
      <c r="ER59" s="331"/>
      <c r="ES59" s="331"/>
      <c r="ET59" s="331"/>
      <c r="EU59" s="331"/>
      <c r="EV59" s="331"/>
      <c r="EW59" s="331"/>
      <c r="EX59" s="331"/>
      <c r="EY59" s="331"/>
      <c r="EZ59" s="331"/>
      <c r="FA59" s="331"/>
      <c r="FB59" s="331"/>
      <c r="FC59" s="331"/>
      <c r="FD59" s="331"/>
      <c r="FE59" s="331"/>
      <c r="FF59" s="331"/>
      <c r="FG59" s="331"/>
      <c r="FH59" s="331"/>
      <c r="FI59" s="331"/>
      <c r="FJ59" s="331"/>
      <c r="FK59" s="331"/>
      <c r="FL59" s="331"/>
      <c r="FM59" s="331"/>
      <c r="FN59" s="331"/>
      <c r="FO59" s="331"/>
      <c r="FP59" s="331"/>
      <c r="FQ59" s="331"/>
      <c r="FR59" s="331"/>
      <c r="FS59" s="331"/>
      <c r="FT59" s="331"/>
      <c r="FU59" s="331"/>
      <c r="FV59" s="331"/>
      <c r="FW59" s="331"/>
      <c r="FX59" s="331"/>
      <c r="FY59" s="331"/>
      <c r="FZ59" s="331"/>
      <c r="GA59" s="331"/>
      <c r="GB59" s="331"/>
      <c r="GC59" s="331"/>
      <c r="GD59" s="331"/>
      <c r="GE59" s="331"/>
      <c r="GF59" s="331"/>
      <c r="GG59" s="331"/>
      <c r="GH59" s="331"/>
      <c r="GI59" s="331"/>
      <c r="GJ59" s="331"/>
      <c r="GK59" s="331"/>
      <c r="GL59" s="331"/>
      <c r="GM59" s="331"/>
      <c r="GN59" s="331"/>
      <c r="GO59" s="331"/>
      <c r="GP59" s="331"/>
      <c r="GQ59" s="331"/>
      <c r="GR59" s="331"/>
      <c r="GS59" s="331"/>
      <c r="GT59" s="331"/>
      <c r="GU59" s="331"/>
      <c r="GV59" s="331"/>
      <c r="GW59" s="331"/>
      <c r="GX59" s="331"/>
      <c r="GY59" s="331"/>
      <c r="GZ59" s="331"/>
      <c r="HA59" s="331"/>
      <c r="HB59" s="331"/>
      <c r="HC59" s="331"/>
      <c r="HD59" s="331"/>
      <c r="HE59" s="331"/>
      <c r="HF59" s="331"/>
      <c r="HG59" s="331"/>
      <c r="HH59" s="331"/>
      <c r="HI59" s="331"/>
      <c r="HJ59" s="331"/>
      <c r="HK59" s="331"/>
      <c r="HL59" s="331"/>
      <c r="HM59" s="331"/>
    </row>
    <row r="60" spans="1:221" s="330" customFormat="1" x14ac:dyDescent="0.25">
      <c r="A60" s="311"/>
      <c r="F60" s="331"/>
      <c r="G60" s="331"/>
      <c r="H60" s="331"/>
      <c r="I60" s="331"/>
      <c r="J60" s="331"/>
      <c r="K60" s="331"/>
      <c r="L60" s="331"/>
      <c r="M60" s="332"/>
      <c r="N60" s="332"/>
      <c r="O60" s="332"/>
      <c r="P60" s="332"/>
      <c r="Q60" s="320"/>
      <c r="R60" s="320"/>
      <c r="S60" s="333"/>
      <c r="T60" s="333"/>
      <c r="U60" s="333"/>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1"/>
      <c r="AY60" s="331"/>
      <c r="AZ60" s="331"/>
      <c r="BA60" s="331"/>
      <c r="BB60" s="331"/>
      <c r="BC60" s="331"/>
      <c r="BD60" s="331"/>
      <c r="BE60" s="331"/>
      <c r="BF60" s="331"/>
      <c r="BG60" s="331"/>
      <c r="BH60" s="331"/>
      <c r="BI60" s="331"/>
      <c r="BJ60" s="331"/>
      <c r="BK60" s="331"/>
      <c r="BL60" s="331"/>
      <c r="BM60" s="331"/>
      <c r="BN60" s="331"/>
      <c r="BO60" s="331"/>
      <c r="BP60" s="331"/>
      <c r="BQ60" s="331"/>
      <c r="BR60" s="331"/>
      <c r="BS60" s="331"/>
      <c r="BT60" s="331"/>
      <c r="BU60" s="331"/>
      <c r="BV60" s="331"/>
      <c r="BW60" s="331"/>
      <c r="BX60" s="331"/>
      <c r="BY60" s="331"/>
      <c r="BZ60" s="331"/>
      <c r="CA60" s="331"/>
      <c r="CB60" s="331"/>
      <c r="CC60" s="331"/>
      <c r="CD60" s="331"/>
      <c r="CE60" s="331"/>
      <c r="CF60" s="331"/>
      <c r="CG60" s="331"/>
      <c r="CH60" s="331"/>
      <c r="CI60" s="331"/>
      <c r="CJ60" s="331"/>
      <c r="CK60" s="331"/>
      <c r="CL60" s="331"/>
      <c r="CM60" s="331"/>
      <c r="CN60" s="331"/>
      <c r="CO60" s="331"/>
      <c r="CP60" s="331"/>
      <c r="CQ60" s="331"/>
      <c r="CR60" s="331"/>
      <c r="CS60" s="331"/>
      <c r="CT60" s="331"/>
      <c r="CU60" s="331"/>
      <c r="CV60" s="331"/>
      <c r="CW60" s="331"/>
      <c r="CX60" s="331"/>
      <c r="CY60" s="331"/>
      <c r="CZ60" s="331"/>
      <c r="DA60" s="331"/>
      <c r="DB60" s="331"/>
      <c r="DC60" s="331"/>
      <c r="DD60" s="331"/>
      <c r="DE60" s="331"/>
      <c r="DF60" s="331"/>
      <c r="DG60" s="331"/>
      <c r="DH60" s="331"/>
      <c r="DI60" s="331"/>
      <c r="DJ60" s="331"/>
      <c r="DK60" s="331"/>
      <c r="DL60" s="331"/>
      <c r="DM60" s="331"/>
      <c r="DN60" s="331"/>
      <c r="DO60" s="331"/>
      <c r="DP60" s="331"/>
      <c r="DQ60" s="331"/>
      <c r="DR60" s="331"/>
      <c r="DS60" s="331"/>
      <c r="DT60" s="331"/>
      <c r="DU60" s="331"/>
      <c r="DV60" s="331"/>
      <c r="DW60" s="331"/>
      <c r="DX60" s="331"/>
      <c r="DY60" s="331"/>
      <c r="DZ60" s="331"/>
      <c r="EA60" s="331"/>
      <c r="EB60" s="331"/>
      <c r="EC60" s="331"/>
      <c r="ED60" s="331"/>
      <c r="EE60" s="331"/>
      <c r="EF60" s="331"/>
      <c r="EG60" s="331"/>
      <c r="EH60" s="331"/>
      <c r="EI60" s="331"/>
      <c r="EJ60" s="331"/>
      <c r="EK60" s="331"/>
      <c r="EL60" s="331"/>
      <c r="EM60" s="331"/>
      <c r="EN60" s="331"/>
      <c r="EO60" s="331"/>
      <c r="EP60" s="331"/>
      <c r="EQ60" s="331"/>
      <c r="ER60" s="331"/>
      <c r="ES60" s="331"/>
      <c r="ET60" s="331"/>
      <c r="EU60" s="331"/>
      <c r="EV60" s="331"/>
      <c r="EW60" s="331"/>
      <c r="EX60" s="331"/>
      <c r="EY60" s="331"/>
      <c r="EZ60" s="331"/>
      <c r="FA60" s="331"/>
      <c r="FB60" s="331"/>
      <c r="FC60" s="331"/>
      <c r="FD60" s="331"/>
      <c r="FE60" s="331"/>
      <c r="FF60" s="331"/>
      <c r="FG60" s="331"/>
      <c r="FH60" s="331"/>
      <c r="FI60" s="331"/>
      <c r="FJ60" s="331"/>
      <c r="FK60" s="331"/>
      <c r="FL60" s="331"/>
      <c r="FM60" s="331"/>
      <c r="FN60" s="331"/>
      <c r="FO60" s="331"/>
      <c r="FP60" s="331"/>
      <c r="FQ60" s="331"/>
      <c r="FR60" s="331"/>
      <c r="FS60" s="331"/>
      <c r="FT60" s="331"/>
      <c r="FU60" s="331"/>
      <c r="FV60" s="331"/>
      <c r="FW60" s="331"/>
      <c r="FX60" s="331"/>
      <c r="FY60" s="331"/>
      <c r="FZ60" s="331"/>
      <c r="GA60" s="331"/>
      <c r="GB60" s="331"/>
      <c r="GC60" s="331"/>
      <c r="GD60" s="331"/>
      <c r="GE60" s="331"/>
      <c r="GF60" s="331"/>
      <c r="GG60" s="331"/>
      <c r="GH60" s="331"/>
      <c r="GI60" s="331"/>
      <c r="GJ60" s="331"/>
      <c r="GK60" s="331"/>
      <c r="GL60" s="331"/>
      <c r="GM60" s="331"/>
      <c r="GN60" s="331"/>
      <c r="GO60" s="331"/>
      <c r="GP60" s="331"/>
      <c r="GQ60" s="331"/>
      <c r="GR60" s="331"/>
      <c r="GS60" s="331"/>
      <c r="GT60" s="331"/>
      <c r="GU60" s="331"/>
      <c r="GV60" s="331"/>
      <c r="GW60" s="331"/>
      <c r="GX60" s="331"/>
      <c r="GY60" s="331"/>
      <c r="GZ60" s="331"/>
      <c r="HA60" s="331"/>
      <c r="HB60" s="331"/>
      <c r="HC60" s="331"/>
      <c r="HD60" s="331"/>
      <c r="HE60" s="331"/>
      <c r="HF60" s="331"/>
      <c r="HG60" s="331"/>
      <c r="HH60" s="331"/>
      <c r="HI60" s="331"/>
      <c r="HJ60" s="331"/>
      <c r="HK60" s="331"/>
      <c r="HL60" s="331"/>
      <c r="HM60" s="331"/>
    </row>
    <row r="61" spans="1:221" s="330" customFormat="1" x14ac:dyDescent="0.25">
      <c r="A61" s="311"/>
      <c r="F61" s="331"/>
      <c r="G61" s="331"/>
      <c r="H61" s="331"/>
      <c r="I61" s="331"/>
      <c r="J61" s="331"/>
      <c r="K61" s="331"/>
      <c r="L61" s="331"/>
      <c r="M61" s="332"/>
      <c r="N61" s="332"/>
      <c r="O61" s="332"/>
      <c r="P61" s="332"/>
      <c r="Q61" s="320"/>
      <c r="R61" s="320"/>
      <c r="S61" s="333"/>
      <c r="T61" s="333"/>
      <c r="U61" s="333"/>
      <c r="V61" s="331"/>
      <c r="W61" s="331"/>
      <c r="X61" s="331"/>
      <c r="Y61" s="331"/>
      <c r="Z61" s="331"/>
      <c r="AA61" s="331"/>
      <c r="AB61" s="331"/>
      <c r="AC61" s="331"/>
      <c r="AD61" s="331"/>
      <c r="AE61" s="331"/>
      <c r="AF61" s="331"/>
      <c r="AG61" s="331"/>
      <c r="AH61" s="331"/>
      <c r="AI61" s="331"/>
      <c r="AJ61" s="331"/>
      <c r="AK61" s="331"/>
      <c r="AL61" s="331"/>
      <c r="AM61" s="331"/>
      <c r="AN61" s="331"/>
      <c r="AO61" s="331"/>
      <c r="AP61" s="331"/>
      <c r="AQ61" s="331"/>
      <c r="AR61" s="331"/>
      <c r="AS61" s="331"/>
      <c r="AT61" s="331"/>
      <c r="AU61" s="331"/>
      <c r="AV61" s="331"/>
      <c r="AW61" s="331"/>
      <c r="AX61" s="331"/>
      <c r="AY61" s="331"/>
      <c r="AZ61" s="331"/>
      <c r="BA61" s="331"/>
      <c r="BB61" s="331"/>
      <c r="BC61" s="331"/>
      <c r="BD61" s="331"/>
      <c r="BE61" s="331"/>
      <c r="BF61" s="331"/>
      <c r="BG61" s="331"/>
      <c r="BH61" s="331"/>
      <c r="BI61" s="331"/>
      <c r="BJ61" s="331"/>
      <c r="BK61" s="331"/>
      <c r="BL61" s="331"/>
      <c r="BM61" s="331"/>
      <c r="BN61" s="331"/>
      <c r="BO61" s="331"/>
      <c r="BP61" s="331"/>
      <c r="BQ61" s="331"/>
      <c r="BR61" s="331"/>
      <c r="BS61" s="331"/>
      <c r="BT61" s="331"/>
      <c r="BU61" s="331"/>
      <c r="BV61" s="331"/>
      <c r="BW61" s="331"/>
      <c r="BX61" s="331"/>
      <c r="BY61" s="331"/>
      <c r="BZ61" s="331"/>
      <c r="CA61" s="331"/>
      <c r="CB61" s="331"/>
      <c r="CC61" s="331"/>
      <c r="CD61" s="331"/>
      <c r="CE61" s="331"/>
      <c r="CF61" s="331"/>
      <c r="CG61" s="331"/>
      <c r="CH61" s="331"/>
      <c r="CI61" s="331"/>
      <c r="CJ61" s="331"/>
      <c r="CK61" s="331"/>
      <c r="CL61" s="331"/>
      <c r="CM61" s="331"/>
      <c r="CN61" s="331"/>
      <c r="CO61" s="331"/>
      <c r="CP61" s="331"/>
      <c r="CQ61" s="331"/>
      <c r="CR61" s="331"/>
      <c r="CS61" s="331"/>
      <c r="CT61" s="331"/>
      <c r="CU61" s="331"/>
      <c r="CV61" s="331"/>
      <c r="CW61" s="331"/>
      <c r="CX61" s="331"/>
      <c r="CY61" s="331"/>
      <c r="CZ61" s="331"/>
      <c r="DA61" s="331"/>
      <c r="DB61" s="331"/>
      <c r="DC61" s="331"/>
      <c r="DD61" s="331"/>
      <c r="DE61" s="331"/>
      <c r="DF61" s="331"/>
      <c r="DG61" s="331"/>
      <c r="DH61" s="331"/>
      <c r="DI61" s="331"/>
      <c r="DJ61" s="331"/>
      <c r="DK61" s="331"/>
      <c r="DL61" s="331"/>
      <c r="DM61" s="331"/>
      <c r="DN61" s="331"/>
      <c r="DO61" s="331"/>
      <c r="DP61" s="331"/>
      <c r="DQ61" s="331"/>
      <c r="DR61" s="331"/>
      <c r="DS61" s="331"/>
      <c r="DT61" s="331"/>
      <c r="DU61" s="331"/>
      <c r="DV61" s="331"/>
      <c r="DW61" s="331"/>
      <c r="DX61" s="331"/>
      <c r="DY61" s="331"/>
      <c r="DZ61" s="331"/>
      <c r="EA61" s="331"/>
      <c r="EB61" s="331"/>
      <c r="EC61" s="331"/>
      <c r="ED61" s="331"/>
      <c r="EE61" s="331"/>
      <c r="EF61" s="331"/>
      <c r="EG61" s="331"/>
      <c r="EH61" s="331"/>
      <c r="EI61" s="331"/>
      <c r="EJ61" s="331"/>
      <c r="EK61" s="331"/>
      <c r="EL61" s="331"/>
      <c r="EM61" s="331"/>
      <c r="EN61" s="331"/>
      <c r="EO61" s="331"/>
      <c r="EP61" s="331"/>
      <c r="EQ61" s="331"/>
      <c r="ER61" s="331"/>
      <c r="ES61" s="331"/>
      <c r="ET61" s="331"/>
      <c r="EU61" s="331"/>
      <c r="EV61" s="331"/>
      <c r="EW61" s="331"/>
      <c r="EX61" s="331"/>
      <c r="EY61" s="331"/>
      <c r="EZ61" s="331"/>
      <c r="FA61" s="331"/>
      <c r="FB61" s="331"/>
      <c r="FC61" s="331"/>
      <c r="FD61" s="331"/>
      <c r="FE61" s="331"/>
      <c r="FF61" s="331"/>
      <c r="FG61" s="331"/>
      <c r="FH61" s="331"/>
      <c r="FI61" s="331"/>
      <c r="FJ61" s="331"/>
      <c r="FK61" s="331"/>
      <c r="FL61" s="331"/>
      <c r="FM61" s="331"/>
      <c r="FN61" s="331"/>
      <c r="FO61" s="331"/>
      <c r="FP61" s="331"/>
      <c r="FQ61" s="331"/>
      <c r="FR61" s="331"/>
      <c r="FS61" s="331"/>
      <c r="FT61" s="331"/>
      <c r="FU61" s="331"/>
      <c r="FV61" s="331"/>
      <c r="FW61" s="331"/>
      <c r="FX61" s="331"/>
      <c r="FY61" s="331"/>
      <c r="FZ61" s="331"/>
      <c r="GA61" s="331"/>
      <c r="GB61" s="331"/>
      <c r="GC61" s="331"/>
      <c r="GD61" s="331"/>
      <c r="GE61" s="331"/>
      <c r="GF61" s="331"/>
      <c r="GG61" s="331"/>
      <c r="GH61" s="331"/>
      <c r="GI61" s="331"/>
      <c r="GJ61" s="331"/>
      <c r="GK61" s="331"/>
      <c r="GL61" s="331"/>
      <c r="GM61" s="331"/>
      <c r="GN61" s="331"/>
      <c r="GO61" s="331"/>
      <c r="GP61" s="331"/>
      <c r="GQ61" s="331"/>
      <c r="GR61" s="331"/>
      <c r="GS61" s="331"/>
      <c r="GT61" s="331"/>
      <c r="GU61" s="331"/>
      <c r="GV61" s="331"/>
      <c r="GW61" s="331"/>
      <c r="GX61" s="331"/>
      <c r="GY61" s="331"/>
      <c r="GZ61" s="331"/>
      <c r="HA61" s="331"/>
      <c r="HB61" s="331"/>
      <c r="HC61" s="331"/>
      <c r="HD61" s="331"/>
      <c r="HE61" s="331"/>
      <c r="HF61" s="331"/>
      <c r="HG61" s="331"/>
      <c r="HH61" s="331"/>
      <c r="HI61" s="331"/>
      <c r="HJ61" s="331"/>
      <c r="HK61" s="331"/>
      <c r="HL61" s="331"/>
      <c r="HM61" s="331"/>
    </row>
    <row r="62" spans="1:221" s="330" customFormat="1" x14ac:dyDescent="0.25">
      <c r="A62" s="311"/>
      <c r="F62" s="331"/>
      <c r="G62" s="331"/>
      <c r="H62" s="331"/>
      <c r="I62" s="331"/>
      <c r="J62" s="331"/>
      <c r="K62" s="331"/>
      <c r="L62" s="331"/>
      <c r="M62" s="332"/>
      <c r="N62" s="332"/>
      <c r="O62" s="332"/>
      <c r="P62" s="332"/>
      <c r="Q62" s="320"/>
      <c r="R62" s="320"/>
      <c r="S62" s="333"/>
      <c r="T62" s="333"/>
      <c r="U62" s="333"/>
      <c r="V62" s="331"/>
      <c r="W62" s="331"/>
      <c r="X62" s="331"/>
      <c r="Y62" s="331"/>
      <c r="Z62" s="331"/>
      <c r="AA62" s="331"/>
      <c r="AB62" s="331"/>
      <c r="AC62" s="331"/>
      <c r="AD62" s="331"/>
      <c r="AE62" s="331"/>
      <c r="AF62" s="331"/>
      <c r="AG62" s="331"/>
      <c r="AH62" s="331"/>
      <c r="AI62" s="331"/>
      <c r="AJ62" s="331"/>
      <c r="AK62" s="331"/>
      <c r="AL62" s="331"/>
      <c r="AM62" s="331"/>
      <c r="AN62" s="331"/>
      <c r="AO62" s="331"/>
      <c r="AP62" s="331"/>
      <c r="AQ62" s="331"/>
      <c r="AR62" s="331"/>
      <c r="AS62" s="331"/>
      <c r="AT62" s="331"/>
      <c r="AU62" s="331"/>
      <c r="AV62" s="331"/>
      <c r="AW62" s="331"/>
      <c r="AX62" s="331"/>
      <c r="AY62" s="331"/>
      <c r="AZ62" s="331"/>
      <c r="BA62" s="331"/>
      <c r="BB62" s="331"/>
      <c r="BC62" s="331"/>
      <c r="BD62" s="331"/>
      <c r="BE62" s="331"/>
      <c r="BF62" s="331"/>
      <c r="BG62" s="331"/>
      <c r="BH62" s="331"/>
      <c r="BI62" s="331"/>
      <c r="BJ62" s="331"/>
      <c r="BK62" s="331"/>
      <c r="BL62" s="331"/>
      <c r="BM62" s="331"/>
      <c r="BN62" s="331"/>
      <c r="BO62" s="331"/>
      <c r="BP62" s="331"/>
      <c r="BQ62" s="331"/>
      <c r="BR62" s="331"/>
      <c r="BS62" s="331"/>
      <c r="BT62" s="331"/>
      <c r="BU62" s="331"/>
      <c r="BV62" s="331"/>
      <c r="BW62" s="331"/>
      <c r="BX62" s="331"/>
      <c r="BY62" s="331"/>
      <c r="BZ62" s="331"/>
      <c r="CA62" s="331"/>
      <c r="CB62" s="331"/>
      <c r="CC62" s="331"/>
      <c r="CD62" s="331"/>
      <c r="CE62" s="331"/>
      <c r="CF62" s="331"/>
      <c r="CG62" s="331"/>
      <c r="CH62" s="331"/>
      <c r="CI62" s="331"/>
      <c r="CJ62" s="331"/>
      <c r="CK62" s="331"/>
      <c r="CL62" s="331"/>
      <c r="CM62" s="331"/>
      <c r="CN62" s="331"/>
      <c r="CO62" s="331"/>
      <c r="CP62" s="331"/>
      <c r="CQ62" s="331"/>
      <c r="CR62" s="331"/>
      <c r="CS62" s="331"/>
      <c r="CT62" s="331"/>
      <c r="CU62" s="331"/>
      <c r="CV62" s="331"/>
      <c r="CW62" s="331"/>
      <c r="CX62" s="331"/>
      <c r="CY62" s="331"/>
      <c r="CZ62" s="331"/>
      <c r="DA62" s="331"/>
      <c r="DB62" s="331"/>
      <c r="DC62" s="331"/>
      <c r="DD62" s="331"/>
      <c r="DE62" s="331"/>
      <c r="DF62" s="331"/>
      <c r="DG62" s="331"/>
      <c r="DH62" s="331"/>
      <c r="DI62" s="331"/>
      <c r="DJ62" s="331"/>
      <c r="DK62" s="331"/>
      <c r="DL62" s="331"/>
      <c r="DM62" s="331"/>
      <c r="DN62" s="331"/>
      <c r="DO62" s="331"/>
      <c r="DP62" s="331"/>
      <c r="DQ62" s="331"/>
      <c r="DR62" s="331"/>
      <c r="DS62" s="331"/>
      <c r="DT62" s="331"/>
      <c r="DU62" s="331"/>
      <c r="DV62" s="331"/>
      <c r="DW62" s="331"/>
      <c r="DX62" s="331"/>
      <c r="DY62" s="331"/>
      <c r="DZ62" s="331"/>
      <c r="EA62" s="331"/>
      <c r="EB62" s="331"/>
      <c r="EC62" s="331"/>
      <c r="ED62" s="331"/>
      <c r="EE62" s="331"/>
      <c r="EF62" s="331"/>
      <c r="EG62" s="331"/>
      <c r="EH62" s="331"/>
      <c r="EI62" s="331"/>
      <c r="EJ62" s="331"/>
      <c r="EK62" s="331"/>
      <c r="EL62" s="331"/>
      <c r="EM62" s="331"/>
      <c r="EN62" s="331"/>
      <c r="EO62" s="331"/>
      <c r="EP62" s="331"/>
      <c r="EQ62" s="331"/>
      <c r="ER62" s="331"/>
      <c r="ES62" s="331"/>
      <c r="ET62" s="331"/>
      <c r="EU62" s="331"/>
      <c r="EV62" s="331"/>
      <c r="EW62" s="331"/>
      <c r="EX62" s="331"/>
      <c r="EY62" s="331"/>
      <c r="EZ62" s="331"/>
      <c r="FA62" s="331"/>
      <c r="FB62" s="331"/>
      <c r="FC62" s="331"/>
      <c r="FD62" s="331"/>
      <c r="FE62" s="331"/>
      <c r="FF62" s="331"/>
      <c r="FG62" s="331"/>
      <c r="FH62" s="331"/>
      <c r="FI62" s="331"/>
      <c r="FJ62" s="331"/>
      <c r="FK62" s="331"/>
      <c r="FL62" s="331"/>
      <c r="FM62" s="331"/>
      <c r="FN62" s="331"/>
      <c r="FO62" s="331"/>
      <c r="FP62" s="331"/>
      <c r="FQ62" s="331"/>
      <c r="FR62" s="331"/>
      <c r="FS62" s="331"/>
      <c r="FT62" s="331"/>
      <c r="FU62" s="331"/>
      <c r="FV62" s="331"/>
      <c r="FW62" s="331"/>
      <c r="FX62" s="331"/>
      <c r="FY62" s="331"/>
      <c r="FZ62" s="331"/>
      <c r="GA62" s="331"/>
      <c r="GB62" s="331"/>
      <c r="GC62" s="331"/>
      <c r="GD62" s="331"/>
      <c r="GE62" s="331"/>
      <c r="GF62" s="331"/>
      <c r="GG62" s="331"/>
      <c r="GH62" s="331"/>
      <c r="GI62" s="331"/>
      <c r="GJ62" s="331"/>
      <c r="GK62" s="331"/>
      <c r="GL62" s="331"/>
      <c r="GM62" s="331"/>
      <c r="GN62" s="331"/>
      <c r="GO62" s="331"/>
      <c r="GP62" s="331"/>
      <c r="GQ62" s="331"/>
      <c r="GR62" s="331"/>
      <c r="GS62" s="331"/>
      <c r="GT62" s="331"/>
      <c r="GU62" s="331"/>
      <c r="GV62" s="331"/>
      <c r="GW62" s="331"/>
      <c r="GX62" s="331"/>
      <c r="GY62" s="331"/>
      <c r="GZ62" s="331"/>
      <c r="HA62" s="331"/>
      <c r="HB62" s="331"/>
      <c r="HC62" s="331"/>
      <c r="HD62" s="331"/>
      <c r="HE62" s="331"/>
      <c r="HF62" s="331"/>
      <c r="HG62" s="331"/>
      <c r="HH62" s="331"/>
      <c r="HI62" s="331"/>
      <c r="HJ62" s="331"/>
      <c r="HK62" s="331"/>
      <c r="HL62" s="331"/>
      <c r="HM62" s="331"/>
    </row>
    <row r="63" spans="1:221" s="330" customFormat="1" x14ac:dyDescent="0.25">
      <c r="A63" s="311"/>
      <c r="F63" s="331"/>
      <c r="G63" s="331"/>
      <c r="H63" s="331"/>
      <c r="I63" s="331"/>
      <c r="J63" s="331"/>
      <c r="K63" s="331"/>
      <c r="L63" s="331"/>
      <c r="M63" s="332"/>
      <c r="N63" s="332"/>
      <c r="O63" s="332"/>
      <c r="P63" s="332"/>
      <c r="Q63" s="320"/>
      <c r="R63" s="320"/>
      <c r="S63" s="333"/>
      <c r="T63" s="333"/>
      <c r="U63" s="333"/>
      <c r="V63" s="331"/>
      <c r="W63" s="331"/>
      <c r="X63" s="331"/>
      <c r="Y63" s="331"/>
      <c r="Z63" s="331"/>
      <c r="AA63" s="331"/>
      <c r="AB63" s="331"/>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1"/>
      <c r="AY63" s="331"/>
      <c r="AZ63" s="331"/>
      <c r="BA63" s="331"/>
      <c r="BB63" s="331"/>
      <c r="BC63" s="331"/>
      <c r="BD63" s="331"/>
      <c r="BE63" s="331"/>
      <c r="BF63" s="331"/>
      <c r="BG63" s="331"/>
      <c r="BH63" s="331"/>
      <c r="BI63" s="331"/>
      <c r="BJ63" s="331"/>
      <c r="BK63" s="331"/>
      <c r="BL63" s="331"/>
      <c r="BM63" s="331"/>
      <c r="BN63" s="331"/>
      <c r="BO63" s="331"/>
      <c r="BP63" s="331"/>
      <c r="BQ63" s="331"/>
      <c r="BR63" s="331"/>
      <c r="BS63" s="331"/>
      <c r="BT63" s="331"/>
      <c r="BU63" s="331"/>
      <c r="BV63" s="331"/>
      <c r="BW63" s="331"/>
      <c r="BX63" s="331"/>
      <c r="BY63" s="331"/>
      <c r="BZ63" s="331"/>
      <c r="CA63" s="331"/>
      <c r="CB63" s="331"/>
      <c r="CC63" s="331"/>
      <c r="CD63" s="331"/>
      <c r="CE63" s="331"/>
      <c r="CF63" s="331"/>
      <c r="CG63" s="331"/>
      <c r="CH63" s="331"/>
      <c r="CI63" s="331"/>
      <c r="CJ63" s="331"/>
      <c r="CK63" s="331"/>
      <c r="CL63" s="331"/>
      <c r="CM63" s="331"/>
      <c r="CN63" s="331"/>
      <c r="CO63" s="331"/>
      <c r="CP63" s="331"/>
      <c r="CQ63" s="331"/>
      <c r="CR63" s="331"/>
      <c r="CS63" s="331"/>
      <c r="CT63" s="331"/>
      <c r="CU63" s="331"/>
      <c r="CV63" s="331"/>
      <c r="CW63" s="331"/>
      <c r="CX63" s="331"/>
      <c r="CY63" s="331"/>
      <c r="CZ63" s="331"/>
      <c r="DA63" s="331"/>
      <c r="DB63" s="331"/>
      <c r="DC63" s="331"/>
      <c r="DD63" s="331"/>
      <c r="DE63" s="331"/>
      <c r="DF63" s="331"/>
      <c r="DG63" s="331"/>
      <c r="DH63" s="331"/>
      <c r="DI63" s="331"/>
      <c r="DJ63" s="331"/>
      <c r="DK63" s="331"/>
      <c r="DL63" s="331"/>
      <c r="DM63" s="331"/>
      <c r="DN63" s="331"/>
      <c r="DO63" s="331"/>
      <c r="DP63" s="331"/>
      <c r="DQ63" s="331"/>
      <c r="DR63" s="331"/>
      <c r="DS63" s="331"/>
      <c r="DT63" s="331"/>
      <c r="DU63" s="331"/>
      <c r="DV63" s="331"/>
      <c r="DW63" s="331"/>
      <c r="DX63" s="331"/>
      <c r="DY63" s="331"/>
      <c r="DZ63" s="331"/>
      <c r="EA63" s="331"/>
      <c r="EB63" s="331"/>
      <c r="EC63" s="331"/>
      <c r="ED63" s="331"/>
      <c r="EE63" s="331"/>
      <c r="EF63" s="331"/>
      <c r="EG63" s="331"/>
      <c r="EH63" s="331"/>
      <c r="EI63" s="331"/>
      <c r="EJ63" s="331"/>
      <c r="EK63" s="331"/>
      <c r="EL63" s="331"/>
      <c r="EM63" s="331"/>
      <c r="EN63" s="331"/>
      <c r="EO63" s="331"/>
      <c r="EP63" s="331"/>
      <c r="EQ63" s="331"/>
      <c r="ER63" s="331"/>
      <c r="ES63" s="331"/>
      <c r="ET63" s="331"/>
      <c r="EU63" s="331"/>
      <c r="EV63" s="331"/>
      <c r="EW63" s="331"/>
      <c r="EX63" s="331"/>
      <c r="EY63" s="331"/>
      <c r="EZ63" s="331"/>
      <c r="FA63" s="331"/>
      <c r="FB63" s="331"/>
      <c r="FC63" s="331"/>
      <c r="FD63" s="331"/>
      <c r="FE63" s="331"/>
      <c r="FF63" s="331"/>
      <c r="FG63" s="331"/>
      <c r="FH63" s="331"/>
      <c r="FI63" s="331"/>
      <c r="FJ63" s="331"/>
      <c r="FK63" s="331"/>
      <c r="FL63" s="331"/>
      <c r="FM63" s="331"/>
      <c r="FN63" s="331"/>
      <c r="FO63" s="331"/>
      <c r="FP63" s="331"/>
      <c r="FQ63" s="331"/>
      <c r="FR63" s="331"/>
      <c r="FS63" s="331"/>
      <c r="FT63" s="331"/>
      <c r="FU63" s="331"/>
      <c r="FV63" s="331"/>
      <c r="FW63" s="331"/>
      <c r="FX63" s="331"/>
      <c r="FY63" s="331"/>
      <c r="FZ63" s="331"/>
      <c r="GA63" s="331"/>
      <c r="GB63" s="331"/>
      <c r="GC63" s="331"/>
      <c r="GD63" s="331"/>
      <c r="GE63" s="331"/>
      <c r="GF63" s="331"/>
      <c r="GG63" s="331"/>
      <c r="GH63" s="331"/>
      <c r="GI63" s="331"/>
      <c r="GJ63" s="331"/>
      <c r="GK63" s="331"/>
      <c r="GL63" s="331"/>
      <c r="GM63" s="331"/>
      <c r="GN63" s="331"/>
      <c r="GO63" s="331"/>
      <c r="GP63" s="331"/>
      <c r="GQ63" s="331"/>
      <c r="GR63" s="331"/>
      <c r="GS63" s="331"/>
      <c r="GT63" s="331"/>
      <c r="GU63" s="331"/>
      <c r="GV63" s="331"/>
      <c r="GW63" s="331"/>
      <c r="GX63" s="331"/>
      <c r="GY63" s="331"/>
      <c r="GZ63" s="331"/>
      <c r="HA63" s="331"/>
      <c r="HB63" s="331"/>
      <c r="HC63" s="331"/>
      <c r="HD63" s="331"/>
      <c r="HE63" s="331"/>
      <c r="HF63" s="331"/>
      <c r="HG63" s="331"/>
      <c r="HH63" s="331"/>
      <c r="HI63" s="331"/>
      <c r="HJ63" s="331"/>
      <c r="HK63" s="331"/>
      <c r="HL63" s="331"/>
      <c r="HM63" s="331"/>
    </row>
    <row r="64" spans="1:221" s="330" customFormat="1" x14ac:dyDescent="0.25">
      <c r="A64" s="311"/>
      <c r="F64" s="331"/>
      <c r="G64" s="331"/>
      <c r="H64" s="331"/>
      <c r="I64" s="331"/>
      <c r="J64" s="331"/>
      <c r="K64" s="331"/>
      <c r="L64" s="331"/>
      <c r="M64" s="332"/>
      <c r="N64" s="332"/>
      <c r="O64" s="332"/>
      <c r="P64" s="332"/>
      <c r="Q64" s="320"/>
      <c r="R64" s="320"/>
      <c r="S64" s="333"/>
      <c r="T64" s="333"/>
      <c r="U64" s="333"/>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c r="AY64" s="331"/>
      <c r="AZ64" s="331"/>
      <c r="BA64" s="331"/>
      <c r="BB64" s="331"/>
      <c r="BC64" s="331"/>
      <c r="BD64" s="331"/>
      <c r="BE64" s="331"/>
      <c r="BF64" s="331"/>
      <c r="BG64" s="331"/>
      <c r="BH64" s="331"/>
      <c r="BI64" s="331"/>
      <c r="BJ64" s="331"/>
      <c r="BK64" s="331"/>
      <c r="BL64" s="331"/>
      <c r="BM64" s="331"/>
      <c r="BN64" s="331"/>
      <c r="BO64" s="331"/>
      <c r="BP64" s="331"/>
      <c r="BQ64" s="331"/>
      <c r="BR64" s="331"/>
      <c r="BS64" s="331"/>
      <c r="BT64" s="331"/>
      <c r="BU64" s="331"/>
      <c r="BV64" s="331"/>
      <c r="BW64" s="331"/>
      <c r="BX64" s="331"/>
      <c r="BY64" s="331"/>
      <c r="BZ64" s="331"/>
      <c r="CA64" s="331"/>
      <c r="CB64" s="331"/>
      <c r="CC64" s="331"/>
      <c r="CD64" s="331"/>
      <c r="CE64" s="331"/>
      <c r="CF64" s="331"/>
      <c r="CG64" s="331"/>
      <c r="CH64" s="331"/>
      <c r="CI64" s="331"/>
      <c r="CJ64" s="331"/>
      <c r="CK64" s="331"/>
      <c r="CL64" s="331"/>
      <c r="CM64" s="331"/>
      <c r="CN64" s="331"/>
      <c r="CO64" s="331"/>
      <c r="CP64" s="331"/>
      <c r="CQ64" s="331"/>
      <c r="CR64" s="331"/>
      <c r="CS64" s="331"/>
      <c r="CT64" s="331"/>
      <c r="CU64" s="331"/>
      <c r="CV64" s="331"/>
      <c r="CW64" s="331"/>
      <c r="CX64" s="331"/>
      <c r="CY64" s="331"/>
      <c r="CZ64" s="331"/>
      <c r="DA64" s="331"/>
      <c r="DB64" s="331"/>
      <c r="DC64" s="331"/>
      <c r="DD64" s="331"/>
      <c r="DE64" s="331"/>
      <c r="DF64" s="331"/>
      <c r="DG64" s="331"/>
      <c r="DH64" s="331"/>
      <c r="DI64" s="331"/>
      <c r="DJ64" s="331"/>
      <c r="DK64" s="331"/>
      <c r="DL64" s="331"/>
      <c r="DM64" s="331"/>
      <c r="DN64" s="331"/>
      <c r="DO64" s="331"/>
      <c r="DP64" s="331"/>
      <c r="DQ64" s="331"/>
      <c r="DR64" s="331"/>
      <c r="DS64" s="331"/>
      <c r="DT64" s="331"/>
      <c r="DU64" s="331"/>
      <c r="DV64" s="331"/>
      <c r="DW64" s="331"/>
      <c r="DX64" s="331"/>
      <c r="DY64" s="331"/>
      <c r="DZ64" s="331"/>
      <c r="EA64" s="331"/>
      <c r="EB64" s="331"/>
      <c r="EC64" s="331"/>
      <c r="ED64" s="331"/>
      <c r="EE64" s="331"/>
      <c r="EF64" s="331"/>
      <c r="EG64" s="331"/>
      <c r="EH64" s="331"/>
      <c r="EI64" s="331"/>
      <c r="EJ64" s="331"/>
      <c r="EK64" s="331"/>
      <c r="EL64" s="331"/>
      <c r="EM64" s="331"/>
      <c r="EN64" s="331"/>
      <c r="EO64" s="331"/>
      <c r="EP64" s="331"/>
      <c r="EQ64" s="331"/>
      <c r="ER64" s="331"/>
      <c r="ES64" s="331"/>
      <c r="ET64" s="331"/>
      <c r="EU64" s="331"/>
      <c r="EV64" s="331"/>
      <c r="EW64" s="331"/>
      <c r="EX64" s="331"/>
      <c r="EY64" s="331"/>
      <c r="EZ64" s="331"/>
      <c r="FA64" s="331"/>
      <c r="FB64" s="331"/>
      <c r="FC64" s="331"/>
      <c r="FD64" s="331"/>
      <c r="FE64" s="331"/>
      <c r="FF64" s="331"/>
      <c r="FG64" s="331"/>
      <c r="FH64" s="331"/>
      <c r="FI64" s="331"/>
      <c r="FJ64" s="331"/>
      <c r="FK64" s="331"/>
      <c r="FL64" s="331"/>
      <c r="FM64" s="331"/>
      <c r="FN64" s="331"/>
      <c r="FO64" s="331"/>
      <c r="FP64" s="331"/>
      <c r="FQ64" s="331"/>
      <c r="FR64" s="331"/>
      <c r="FS64" s="331"/>
      <c r="FT64" s="331"/>
      <c r="FU64" s="331"/>
      <c r="FV64" s="331"/>
      <c r="FW64" s="331"/>
      <c r="FX64" s="331"/>
      <c r="FY64" s="331"/>
      <c r="FZ64" s="331"/>
      <c r="GA64" s="331"/>
      <c r="GB64" s="331"/>
      <c r="GC64" s="331"/>
      <c r="GD64" s="331"/>
      <c r="GE64" s="331"/>
      <c r="GF64" s="331"/>
      <c r="GG64" s="331"/>
      <c r="GH64" s="331"/>
      <c r="GI64" s="331"/>
      <c r="GJ64" s="331"/>
      <c r="GK64" s="331"/>
      <c r="GL64" s="331"/>
      <c r="GM64" s="331"/>
      <c r="GN64" s="331"/>
      <c r="GO64" s="331"/>
      <c r="GP64" s="331"/>
      <c r="GQ64" s="331"/>
      <c r="GR64" s="331"/>
      <c r="GS64" s="331"/>
      <c r="GT64" s="331"/>
      <c r="GU64" s="331"/>
      <c r="GV64" s="331"/>
      <c r="GW64" s="331"/>
      <c r="GX64" s="331"/>
      <c r="GY64" s="331"/>
      <c r="GZ64" s="331"/>
      <c r="HA64" s="331"/>
      <c r="HB64" s="331"/>
      <c r="HC64" s="331"/>
      <c r="HD64" s="331"/>
      <c r="HE64" s="331"/>
      <c r="HF64" s="331"/>
      <c r="HG64" s="331"/>
      <c r="HH64" s="331"/>
      <c r="HI64" s="331"/>
      <c r="HJ64" s="331"/>
      <c r="HK64" s="331"/>
      <c r="HL64" s="331"/>
      <c r="HM64" s="331"/>
    </row>
    <row r="65" spans="1:221" s="330" customFormat="1" x14ac:dyDescent="0.25">
      <c r="A65" s="311"/>
      <c r="F65" s="331"/>
      <c r="G65" s="331"/>
      <c r="H65" s="331"/>
      <c r="I65" s="331"/>
      <c r="J65" s="331"/>
      <c r="K65" s="331"/>
      <c r="L65" s="331"/>
      <c r="M65" s="332"/>
      <c r="N65" s="332"/>
      <c r="O65" s="332"/>
      <c r="P65" s="332"/>
      <c r="Q65" s="320"/>
      <c r="R65" s="320"/>
      <c r="S65" s="333"/>
      <c r="T65" s="333"/>
      <c r="U65" s="333"/>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c r="AY65" s="331"/>
      <c r="AZ65" s="331"/>
      <c r="BA65" s="331"/>
      <c r="BB65" s="331"/>
      <c r="BC65" s="331"/>
      <c r="BD65" s="331"/>
      <c r="BE65" s="331"/>
      <c r="BF65" s="331"/>
      <c r="BG65" s="331"/>
      <c r="BH65" s="331"/>
      <c r="BI65" s="331"/>
      <c r="BJ65" s="331"/>
      <c r="BK65" s="331"/>
      <c r="BL65" s="331"/>
      <c r="BM65" s="331"/>
      <c r="BN65" s="331"/>
      <c r="BO65" s="331"/>
      <c r="BP65" s="331"/>
      <c r="BQ65" s="331"/>
      <c r="BR65" s="331"/>
      <c r="BS65" s="331"/>
      <c r="BT65" s="331"/>
      <c r="BU65" s="331"/>
      <c r="BV65" s="331"/>
      <c r="BW65" s="331"/>
      <c r="BX65" s="331"/>
      <c r="BY65" s="331"/>
      <c r="BZ65" s="331"/>
      <c r="CA65" s="331"/>
      <c r="CB65" s="331"/>
      <c r="CC65" s="331"/>
      <c r="CD65" s="331"/>
      <c r="CE65" s="331"/>
      <c r="CF65" s="331"/>
      <c r="CG65" s="331"/>
      <c r="CH65" s="331"/>
      <c r="CI65" s="331"/>
      <c r="CJ65" s="331"/>
      <c r="CK65" s="331"/>
      <c r="CL65" s="331"/>
      <c r="CM65" s="331"/>
      <c r="CN65" s="331"/>
      <c r="CO65" s="331"/>
      <c r="CP65" s="331"/>
      <c r="CQ65" s="331"/>
      <c r="CR65" s="331"/>
      <c r="CS65" s="331"/>
      <c r="CT65" s="331"/>
      <c r="CU65" s="331"/>
      <c r="CV65" s="331"/>
      <c r="CW65" s="331"/>
      <c r="CX65" s="331"/>
      <c r="CY65" s="331"/>
      <c r="CZ65" s="331"/>
      <c r="DA65" s="331"/>
      <c r="DB65" s="331"/>
      <c r="DC65" s="331"/>
      <c r="DD65" s="331"/>
      <c r="DE65" s="331"/>
      <c r="DF65" s="331"/>
      <c r="DG65" s="331"/>
      <c r="DH65" s="331"/>
      <c r="DI65" s="331"/>
      <c r="DJ65" s="331"/>
      <c r="DK65" s="331"/>
      <c r="DL65" s="331"/>
      <c r="DM65" s="331"/>
      <c r="DN65" s="331"/>
      <c r="DO65" s="331"/>
      <c r="DP65" s="331"/>
      <c r="DQ65" s="331"/>
      <c r="DR65" s="331"/>
      <c r="DS65" s="331"/>
      <c r="DT65" s="331"/>
      <c r="DU65" s="331"/>
      <c r="DV65" s="331"/>
      <c r="DW65" s="331"/>
      <c r="DX65" s="331"/>
      <c r="DY65" s="331"/>
      <c r="DZ65" s="331"/>
      <c r="EA65" s="331"/>
      <c r="EB65" s="331"/>
      <c r="EC65" s="331"/>
      <c r="ED65" s="331"/>
      <c r="EE65" s="331"/>
      <c r="EF65" s="331"/>
      <c r="EG65" s="331"/>
      <c r="EH65" s="331"/>
      <c r="EI65" s="331"/>
      <c r="EJ65" s="331"/>
      <c r="EK65" s="331"/>
      <c r="EL65" s="331"/>
      <c r="EM65" s="331"/>
      <c r="EN65" s="331"/>
      <c r="EO65" s="331"/>
      <c r="EP65" s="331"/>
      <c r="EQ65" s="331"/>
      <c r="ER65" s="331"/>
      <c r="ES65" s="331"/>
      <c r="ET65" s="331"/>
      <c r="EU65" s="331"/>
      <c r="EV65" s="331"/>
      <c r="EW65" s="331"/>
      <c r="EX65" s="331"/>
      <c r="EY65" s="331"/>
      <c r="EZ65" s="331"/>
      <c r="FA65" s="331"/>
      <c r="FB65" s="331"/>
      <c r="FC65" s="331"/>
      <c r="FD65" s="331"/>
      <c r="FE65" s="331"/>
      <c r="FF65" s="331"/>
      <c r="FG65" s="331"/>
      <c r="FH65" s="331"/>
      <c r="FI65" s="331"/>
      <c r="FJ65" s="331"/>
      <c r="FK65" s="331"/>
      <c r="FL65" s="331"/>
      <c r="FM65" s="331"/>
      <c r="FN65" s="331"/>
      <c r="FO65" s="331"/>
      <c r="FP65" s="331"/>
      <c r="FQ65" s="331"/>
      <c r="FR65" s="331"/>
      <c r="FS65" s="331"/>
      <c r="FT65" s="331"/>
      <c r="FU65" s="331"/>
      <c r="FV65" s="331"/>
      <c r="FW65" s="331"/>
      <c r="FX65" s="331"/>
      <c r="FY65" s="331"/>
      <c r="FZ65" s="331"/>
      <c r="GA65" s="331"/>
      <c r="GB65" s="331"/>
      <c r="GC65" s="331"/>
      <c r="GD65" s="331"/>
      <c r="GE65" s="331"/>
      <c r="GF65" s="331"/>
      <c r="GG65" s="331"/>
      <c r="GH65" s="331"/>
      <c r="GI65" s="331"/>
      <c r="GJ65" s="331"/>
      <c r="GK65" s="331"/>
      <c r="GL65" s="331"/>
      <c r="GM65" s="331"/>
      <c r="GN65" s="331"/>
      <c r="GO65" s="331"/>
      <c r="GP65" s="331"/>
      <c r="GQ65" s="331"/>
      <c r="GR65" s="331"/>
      <c r="GS65" s="331"/>
      <c r="GT65" s="331"/>
      <c r="GU65" s="331"/>
      <c r="GV65" s="331"/>
      <c r="GW65" s="331"/>
      <c r="GX65" s="331"/>
      <c r="GY65" s="331"/>
      <c r="GZ65" s="331"/>
      <c r="HA65" s="331"/>
      <c r="HB65" s="331"/>
      <c r="HC65" s="331"/>
      <c r="HD65" s="331"/>
      <c r="HE65" s="331"/>
      <c r="HF65" s="331"/>
      <c r="HG65" s="331"/>
      <c r="HH65" s="331"/>
      <c r="HI65" s="331"/>
      <c r="HJ65" s="331"/>
      <c r="HK65" s="331"/>
      <c r="HL65" s="331"/>
      <c r="HM65" s="331"/>
    </row>
    <row r="66" spans="1:221" s="330" customFormat="1" x14ac:dyDescent="0.25">
      <c r="A66" s="311"/>
      <c r="F66" s="331"/>
      <c r="G66" s="331"/>
      <c r="H66" s="331"/>
      <c r="I66" s="331"/>
      <c r="J66" s="331"/>
      <c r="K66" s="331"/>
      <c r="L66" s="331"/>
      <c r="M66" s="332"/>
      <c r="N66" s="332"/>
      <c r="O66" s="332"/>
      <c r="P66" s="332"/>
      <c r="Q66" s="320"/>
      <c r="R66" s="320"/>
      <c r="S66" s="333"/>
      <c r="T66" s="333"/>
      <c r="U66" s="333"/>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c r="AY66" s="331"/>
      <c r="AZ66" s="331"/>
      <c r="BA66" s="331"/>
      <c r="BB66" s="331"/>
      <c r="BC66" s="331"/>
      <c r="BD66" s="331"/>
      <c r="BE66" s="331"/>
      <c r="BF66" s="331"/>
      <c r="BG66" s="331"/>
      <c r="BH66" s="331"/>
      <c r="BI66" s="331"/>
      <c r="BJ66" s="331"/>
      <c r="BK66" s="331"/>
      <c r="BL66" s="331"/>
      <c r="BM66" s="331"/>
      <c r="BN66" s="331"/>
      <c r="BO66" s="331"/>
      <c r="BP66" s="331"/>
      <c r="BQ66" s="331"/>
      <c r="BR66" s="331"/>
      <c r="BS66" s="331"/>
      <c r="BT66" s="331"/>
      <c r="BU66" s="331"/>
      <c r="BV66" s="331"/>
      <c r="BW66" s="331"/>
      <c r="BX66" s="331"/>
      <c r="BY66" s="331"/>
      <c r="BZ66" s="331"/>
      <c r="CA66" s="331"/>
      <c r="CB66" s="331"/>
      <c r="CC66" s="331"/>
      <c r="CD66" s="331"/>
      <c r="CE66" s="331"/>
      <c r="CF66" s="331"/>
      <c r="CG66" s="331"/>
      <c r="CH66" s="331"/>
      <c r="CI66" s="331"/>
      <c r="CJ66" s="331"/>
      <c r="CK66" s="331"/>
      <c r="CL66" s="331"/>
      <c r="CM66" s="331"/>
      <c r="CN66" s="331"/>
      <c r="CO66" s="331"/>
      <c r="CP66" s="331"/>
      <c r="CQ66" s="331"/>
      <c r="CR66" s="331"/>
      <c r="CS66" s="331"/>
      <c r="CT66" s="331"/>
      <c r="CU66" s="331"/>
      <c r="CV66" s="331"/>
      <c r="CW66" s="331"/>
      <c r="CX66" s="331"/>
      <c r="CY66" s="331"/>
      <c r="CZ66" s="331"/>
      <c r="DA66" s="331"/>
      <c r="DB66" s="331"/>
      <c r="DC66" s="331"/>
      <c r="DD66" s="331"/>
      <c r="DE66" s="331"/>
      <c r="DF66" s="331"/>
      <c r="DG66" s="331"/>
      <c r="DH66" s="331"/>
      <c r="DI66" s="331"/>
      <c r="DJ66" s="331"/>
      <c r="DK66" s="331"/>
      <c r="DL66" s="331"/>
      <c r="DM66" s="331"/>
      <c r="DN66" s="331"/>
      <c r="DO66" s="331"/>
      <c r="DP66" s="331"/>
      <c r="DQ66" s="331"/>
      <c r="DR66" s="331"/>
      <c r="DS66" s="331"/>
      <c r="DT66" s="331"/>
      <c r="DU66" s="331"/>
      <c r="DV66" s="331"/>
      <c r="DW66" s="331"/>
      <c r="DX66" s="331"/>
      <c r="DY66" s="331"/>
      <c r="DZ66" s="331"/>
      <c r="EA66" s="331"/>
      <c r="EB66" s="331"/>
      <c r="EC66" s="331"/>
      <c r="ED66" s="331"/>
      <c r="EE66" s="331"/>
      <c r="EF66" s="331"/>
      <c r="EG66" s="331"/>
      <c r="EH66" s="331"/>
      <c r="EI66" s="331"/>
      <c r="EJ66" s="331"/>
      <c r="EK66" s="331"/>
      <c r="EL66" s="331"/>
      <c r="EM66" s="331"/>
      <c r="EN66" s="331"/>
      <c r="EO66" s="331"/>
      <c r="EP66" s="331"/>
      <c r="EQ66" s="331"/>
      <c r="ER66" s="331"/>
      <c r="ES66" s="331"/>
      <c r="ET66" s="331"/>
      <c r="EU66" s="331"/>
      <c r="EV66" s="331"/>
      <c r="EW66" s="331"/>
      <c r="EX66" s="331"/>
      <c r="EY66" s="331"/>
      <c r="EZ66" s="331"/>
      <c r="FA66" s="331"/>
      <c r="FB66" s="331"/>
      <c r="FC66" s="331"/>
      <c r="FD66" s="331"/>
      <c r="FE66" s="331"/>
      <c r="FF66" s="331"/>
      <c r="FG66" s="331"/>
      <c r="FH66" s="331"/>
      <c r="FI66" s="331"/>
      <c r="FJ66" s="331"/>
      <c r="FK66" s="331"/>
      <c r="FL66" s="331"/>
      <c r="FM66" s="331"/>
      <c r="FN66" s="331"/>
      <c r="FO66" s="331"/>
      <c r="FP66" s="331"/>
      <c r="FQ66" s="331"/>
      <c r="FR66" s="331"/>
      <c r="FS66" s="331"/>
      <c r="FT66" s="331"/>
      <c r="FU66" s="331"/>
      <c r="FV66" s="331"/>
      <c r="FW66" s="331"/>
      <c r="FX66" s="331"/>
      <c r="FY66" s="331"/>
      <c r="FZ66" s="331"/>
      <c r="GA66" s="331"/>
      <c r="GB66" s="331"/>
      <c r="GC66" s="331"/>
      <c r="GD66" s="331"/>
      <c r="GE66" s="331"/>
      <c r="GF66" s="331"/>
      <c r="GG66" s="331"/>
      <c r="GH66" s="331"/>
      <c r="GI66" s="331"/>
      <c r="GJ66" s="331"/>
      <c r="GK66" s="331"/>
      <c r="GL66" s="331"/>
      <c r="GM66" s="331"/>
      <c r="GN66" s="331"/>
      <c r="GO66" s="331"/>
      <c r="GP66" s="331"/>
      <c r="GQ66" s="331"/>
      <c r="GR66" s="331"/>
      <c r="GS66" s="331"/>
      <c r="GT66" s="331"/>
      <c r="GU66" s="331"/>
      <c r="GV66" s="331"/>
      <c r="GW66" s="331"/>
      <c r="GX66" s="331"/>
      <c r="GY66" s="331"/>
      <c r="GZ66" s="331"/>
      <c r="HA66" s="331"/>
      <c r="HB66" s="331"/>
      <c r="HC66" s="331"/>
      <c r="HD66" s="331"/>
      <c r="HE66" s="331"/>
      <c r="HF66" s="331"/>
      <c r="HG66" s="331"/>
      <c r="HH66" s="331"/>
      <c r="HI66" s="331"/>
      <c r="HJ66" s="331"/>
      <c r="HK66" s="331"/>
      <c r="HL66" s="331"/>
      <c r="HM66" s="331"/>
    </row>
    <row r="67" spans="1:221" s="330" customFormat="1" x14ac:dyDescent="0.25">
      <c r="A67" s="311"/>
      <c r="F67" s="331"/>
      <c r="G67" s="331"/>
      <c r="H67" s="331"/>
      <c r="I67" s="331"/>
      <c r="J67" s="331"/>
      <c r="K67" s="331"/>
      <c r="L67" s="331"/>
      <c r="M67" s="332"/>
      <c r="N67" s="332"/>
      <c r="O67" s="332"/>
      <c r="P67" s="332"/>
      <c r="Q67" s="320"/>
      <c r="R67" s="320"/>
      <c r="S67" s="333"/>
      <c r="T67" s="333"/>
      <c r="U67" s="333"/>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c r="BC67" s="331"/>
      <c r="BD67" s="331"/>
      <c r="BE67" s="331"/>
      <c r="BF67" s="331"/>
      <c r="BG67" s="331"/>
      <c r="BH67" s="331"/>
      <c r="BI67" s="331"/>
      <c r="BJ67" s="331"/>
      <c r="BK67" s="331"/>
      <c r="BL67" s="331"/>
      <c r="BM67" s="331"/>
      <c r="BN67" s="331"/>
      <c r="BO67" s="331"/>
      <c r="BP67" s="331"/>
      <c r="BQ67" s="331"/>
      <c r="BR67" s="331"/>
      <c r="BS67" s="331"/>
      <c r="BT67" s="331"/>
      <c r="BU67" s="331"/>
      <c r="BV67" s="331"/>
      <c r="BW67" s="331"/>
      <c r="BX67" s="331"/>
      <c r="BY67" s="331"/>
      <c r="BZ67" s="331"/>
      <c r="CA67" s="331"/>
      <c r="CB67" s="331"/>
      <c r="CC67" s="331"/>
      <c r="CD67" s="331"/>
      <c r="CE67" s="331"/>
      <c r="CF67" s="331"/>
      <c r="CG67" s="331"/>
      <c r="CH67" s="331"/>
      <c r="CI67" s="331"/>
      <c r="CJ67" s="331"/>
      <c r="CK67" s="331"/>
      <c r="CL67" s="331"/>
      <c r="CM67" s="331"/>
      <c r="CN67" s="331"/>
      <c r="CO67" s="331"/>
      <c r="CP67" s="331"/>
      <c r="CQ67" s="331"/>
      <c r="CR67" s="331"/>
      <c r="CS67" s="331"/>
      <c r="CT67" s="331"/>
      <c r="CU67" s="331"/>
      <c r="CV67" s="331"/>
      <c r="CW67" s="331"/>
      <c r="CX67" s="331"/>
      <c r="CY67" s="331"/>
      <c r="CZ67" s="331"/>
      <c r="DA67" s="331"/>
      <c r="DB67" s="331"/>
      <c r="DC67" s="331"/>
      <c r="DD67" s="331"/>
      <c r="DE67" s="331"/>
      <c r="DF67" s="331"/>
      <c r="DG67" s="331"/>
      <c r="DH67" s="331"/>
      <c r="DI67" s="331"/>
      <c r="DJ67" s="331"/>
      <c r="DK67" s="331"/>
      <c r="DL67" s="331"/>
      <c r="DM67" s="331"/>
      <c r="DN67" s="331"/>
      <c r="DO67" s="331"/>
      <c r="DP67" s="331"/>
      <c r="DQ67" s="331"/>
      <c r="DR67" s="331"/>
      <c r="DS67" s="331"/>
      <c r="DT67" s="331"/>
      <c r="DU67" s="331"/>
      <c r="DV67" s="331"/>
      <c r="DW67" s="331"/>
      <c r="DX67" s="331"/>
      <c r="DY67" s="331"/>
      <c r="DZ67" s="331"/>
      <c r="EA67" s="331"/>
      <c r="EB67" s="331"/>
      <c r="EC67" s="331"/>
      <c r="ED67" s="331"/>
      <c r="EE67" s="331"/>
      <c r="EF67" s="331"/>
      <c r="EG67" s="331"/>
      <c r="EH67" s="331"/>
      <c r="EI67" s="331"/>
      <c r="EJ67" s="331"/>
      <c r="EK67" s="331"/>
      <c r="EL67" s="331"/>
      <c r="EM67" s="331"/>
      <c r="EN67" s="331"/>
      <c r="EO67" s="331"/>
      <c r="EP67" s="331"/>
      <c r="EQ67" s="331"/>
      <c r="ER67" s="331"/>
      <c r="ES67" s="331"/>
      <c r="ET67" s="331"/>
      <c r="EU67" s="331"/>
      <c r="EV67" s="331"/>
      <c r="EW67" s="331"/>
      <c r="EX67" s="331"/>
      <c r="EY67" s="331"/>
      <c r="EZ67" s="331"/>
      <c r="FA67" s="331"/>
      <c r="FB67" s="331"/>
      <c r="FC67" s="331"/>
      <c r="FD67" s="331"/>
      <c r="FE67" s="331"/>
      <c r="FF67" s="331"/>
      <c r="FG67" s="331"/>
      <c r="FH67" s="331"/>
      <c r="FI67" s="331"/>
      <c r="FJ67" s="331"/>
      <c r="FK67" s="331"/>
      <c r="FL67" s="331"/>
      <c r="FM67" s="331"/>
      <c r="FN67" s="331"/>
      <c r="FO67" s="331"/>
      <c r="FP67" s="331"/>
      <c r="FQ67" s="331"/>
      <c r="FR67" s="331"/>
      <c r="FS67" s="331"/>
      <c r="FT67" s="331"/>
      <c r="FU67" s="331"/>
      <c r="FV67" s="331"/>
      <c r="FW67" s="331"/>
      <c r="FX67" s="331"/>
      <c r="FY67" s="331"/>
      <c r="FZ67" s="331"/>
      <c r="GA67" s="331"/>
      <c r="GB67" s="331"/>
      <c r="GC67" s="331"/>
      <c r="GD67" s="331"/>
      <c r="GE67" s="331"/>
      <c r="GF67" s="331"/>
      <c r="GG67" s="331"/>
      <c r="GH67" s="331"/>
      <c r="GI67" s="331"/>
      <c r="GJ67" s="331"/>
      <c r="GK67" s="331"/>
      <c r="GL67" s="331"/>
      <c r="GM67" s="331"/>
      <c r="GN67" s="331"/>
      <c r="GO67" s="331"/>
      <c r="GP67" s="331"/>
      <c r="GQ67" s="331"/>
      <c r="GR67" s="331"/>
      <c r="GS67" s="331"/>
      <c r="GT67" s="331"/>
      <c r="GU67" s="331"/>
      <c r="GV67" s="331"/>
      <c r="GW67" s="331"/>
      <c r="GX67" s="331"/>
      <c r="GY67" s="331"/>
      <c r="GZ67" s="331"/>
      <c r="HA67" s="331"/>
      <c r="HB67" s="331"/>
      <c r="HC67" s="331"/>
      <c r="HD67" s="331"/>
      <c r="HE67" s="331"/>
      <c r="HF67" s="331"/>
      <c r="HG67" s="331"/>
      <c r="HH67" s="331"/>
      <c r="HI67" s="331"/>
      <c r="HJ67" s="331"/>
      <c r="HK67" s="331"/>
      <c r="HL67" s="331"/>
      <c r="HM67" s="331"/>
    </row>
    <row r="68" spans="1:221" s="330" customFormat="1" x14ac:dyDescent="0.25">
      <c r="A68" s="311"/>
      <c r="F68" s="331"/>
      <c r="G68" s="331"/>
      <c r="H68" s="331"/>
      <c r="I68" s="331"/>
      <c r="J68" s="331"/>
      <c r="K68" s="331"/>
      <c r="L68" s="331"/>
      <c r="M68" s="332"/>
      <c r="N68" s="332"/>
      <c r="O68" s="332"/>
      <c r="P68" s="332"/>
      <c r="Q68" s="320"/>
      <c r="R68" s="320"/>
      <c r="S68" s="333"/>
      <c r="T68" s="333"/>
      <c r="U68" s="333"/>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row>
    <row r="69" spans="1:221" s="330" customFormat="1" x14ac:dyDescent="0.25">
      <c r="A69" s="311"/>
      <c r="F69" s="331"/>
      <c r="G69" s="331"/>
      <c r="H69" s="331"/>
      <c r="I69" s="331"/>
      <c r="J69" s="331"/>
      <c r="K69" s="331"/>
      <c r="L69" s="331"/>
      <c r="M69" s="332"/>
      <c r="N69" s="332"/>
      <c r="O69" s="332"/>
      <c r="P69" s="332"/>
      <c r="Q69" s="320"/>
      <c r="R69" s="320"/>
      <c r="S69" s="333"/>
      <c r="T69" s="333"/>
      <c r="U69" s="333"/>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c r="BC69" s="331"/>
      <c r="BD69" s="331"/>
      <c r="BE69" s="331"/>
      <c r="BF69" s="331"/>
      <c r="BG69" s="331"/>
      <c r="BH69" s="331"/>
      <c r="BI69" s="331"/>
      <c r="BJ69" s="331"/>
      <c r="BK69" s="331"/>
      <c r="BL69" s="331"/>
      <c r="BM69" s="331"/>
      <c r="BN69" s="331"/>
      <c r="BO69" s="331"/>
      <c r="BP69" s="331"/>
      <c r="BQ69" s="331"/>
      <c r="BR69" s="331"/>
      <c r="BS69" s="331"/>
      <c r="BT69" s="331"/>
      <c r="BU69" s="331"/>
      <c r="BV69" s="331"/>
      <c r="BW69" s="331"/>
      <c r="BX69" s="331"/>
      <c r="BY69" s="331"/>
      <c r="BZ69" s="331"/>
      <c r="CA69" s="331"/>
      <c r="CB69" s="331"/>
      <c r="CC69" s="331"/>
      <c r="CD69" s="331"/>
      <c r="CE69" s="331"/>
      <c r="CF69" s="331"/>
      <c r="CG69" s="331"/>
      <c r="CH69" s="331"/>
      <c r="CI69" s="331"/>
      <c r="CJ69" s="331"/>
      <c r="CK69" s="331"/>
      <c r="CL69" s="331"/>
      <c r="CM69" s="331"/>
      <c r="CN69" s="331"/>
      <c r="CO69" s="331"/>
      <c r="CP69" s="331"/>
      <c r="CQ69" s="331"/>
      <c r="CR69" s="331"/>
      <c r="CS69" s="331"/>
      <c r="CT69" s="331"/>
      <c r="CU69" s="331"/>
      <c r="CV69" s="331"/>
      <c r="CW69" s="331"/>
      <c r="CX69" s="331"/>
      <c r="CY69" s="331"/>
      <c r="CZ69" s="331"/>
      <c r="DA69" s="331"/>
      <c r="DB69" s="331"/>
      <c r="DC69" s="331"/>
      <c r="DD69" s="331"/>
      <c r="DE69" s="331"/>
      <c r="DF69" s="331"/>
      <c r="DG69" s="331"/>
      <c r="DH69" s="331"/>
      <c r="DI69" s="331"/>
      <c r="DJ69" s="331"/>
      <c r="DK69" s="331"/>
      <c r="DL69" s="331"/>
      <c r="DM69" s="331"/>
      <c r="DN69" s="331"/>
      <c r="DO69" s="331"/>
      <c r="DP69" s="331"/>
      <c r="DQ69" s="331"/>
      <c r="DR69" s="331"/>
      <c r="DS69" s="331"/>
      <c r="DT69" s="331"/>
      <c r="DU69" s="331"/>
      <c r="DV69" s="331"/>
      <c r="DW69" s="331"/>
      <c r="DX69" s="331"/>
      <c r="DY69" s="331"/>
      <c r="DZ69" s="331"/>
      <c r="EA69" s="331"/>
      <c r="EB69" s="331"/>
      <c r="EC69" s="331"/>
      <c r="ED69" s="331"/>
      <c r="EE69" s="331"/>
      <c r="EF69" s="331"/>
      <c r="EG69" s="331"/>
      <c r="EH69" s="331"/>
      <c r="EI69" s="331"/>
      <c r="EJ69" s="331"/>
      <c r="EK69" s="331"/>
      <c r="EL69" s="331"/>
      <c r="EM69" s="331"/>
      <c r="EN69" s="331"/>
      <c r="EO69" s="331"/>
      <c r="EP69" s="331"/>
      <c r="EQ69" s="331"/>
      <c r="ER69" s="331"/>
      <c r="ES69" s="331"/>
      <c r="ET69" s="331"/>
      <c r="EU69" s="331"/>
      <c r="EV69" s="331"/>
      <c r="EW69" s="331"/>
      <c r="EX69" s="331"/>
      <c r="EY69" s="331"/>
      <c r="EZ69" s="331"/>
      <c r="FA69" s="331"/>
      <c r="FB69" s="331"/>
      <c r="FC69" s="331"/>
      <c r="FD69" s="331"/>
      <c r="FE69" s="331"/>
      <c r="FF69" s="331"/>
      <c r="FG69" s="331"/>
      <c r="FH69" s="331"/>
      <c r="FI69" s="331"/>
      <c r="FJ69" s="331"/>
      <c r="FK69" s="331"/>
      <c r="FL69" s="331"/>
      <c r="FM69" s="331"/>
      <c r="FN69" s="331"/>
      <c r="FO69" s="331"/>
      <c r="FP69" s="331"/>
      <c r="FQ69" s="331"/>
      <c r="FR69" s="331"/>
      <c r="FS69" s="331"/>
      <c r="FT69" s="331"/>
      <c r="FU69" s="331"/>
      <c r="FV69" s="331"/>
      <c r="FW69" s="331"/>
      <c r="FX69" s="331"/>
      <c r="FY69" s="331"/>
      <c r="FZ69" s="331"/>
      <c r="GA69" s="331"/>
      <c r="GB69" s="331"/>
      <c r="GC69" s="331"/>
      <c r="GD69" s="331"/>
      <c r="GE69" s="331"/>
      <c r="GF69" s="331"/>
      <c r="GG69" s="331"/>
      <c r="GH69" s="331"/>
      <c r="GI69" s="331"/>
      <c r="GJ69" s="331"/>
      <c r="GK69" s="331"/>
      <c r="GL69" s="331"/>
      <c r="GM69" s="331"/>
      <c r="GN69" s="331"/>
      <c r="GO69" s="331"/>
      <c r="GP69" s="331"/>
      <c r="GQ69" s="331"/>
      <c r="GR69" s="331"/>
      <c r="GS69" s="331"/>
      <c r="GT69" s="331"/>
      <c r="GU69" s="331"/>
      <c r="GV69" s="331"/>
      <c r="GW69" s="331"/>
      <c r="GX69" s="331"/>
      <c r="GY69" s="331"/>
      <c r="GZ69" s="331"/>
      <c r="HA69" s="331"/>
      <c r="HB69" s="331"/>
      <c r="HC69" s="331"/>
      <c r="HD69" s="331"/>
      <c r="HE69" s="331"/>
      <c r="HF69" s="331"/>
      <c r="HG69" s="331"/>
      <c r="HH69" s="331"/>
      <c r="HI69" s="331"/>
      <c r="HJ69" s="331"/>
      <c r="HK69" s="331"/>
      <c r="HL69" s="331"/>
      <c r="HM69" s="331"/>
    </row>
    <row r="70" spans="1:221" s="330" customFormat="1" x14ac:dyDescent="0.25">
      <c r="A70" s="311"/>
      <c r="F70" s="331"/>
      <c r="G70" s="331"/>
      <c r="H70" s="331"/>
      <c r="I70" s="331"/>
      <c r="J70" s="331"/>
      <c r="K70" s="331"/>
      <c r="L70" s="331"/>
      <c r="M70" s="332"/>
      <c r="N70" s="332"/>
      <c r="O70" s="332"/>
      <c r="P70" s="332"/>
      <c r="Q70" s="320"/>
      <c r="R70" s="320"/>
      <c r="S70" s="333"/>
      <c r="T70" s="333"/>
      <c r="U70" s="333"/>
      <c r="V70" s="331"/>
      <c r="W70" s="331"/>
      <c r="X70" s="331"/>
      <c r="Y70" s="331"/>
      <c r="Z70" s="331"/>
      <c r="AA70" s="331"/>
      <c r="AB70" s="331"/>
      <c r="AC70" s="331"/>
      <c r="AD70" s="331"/>
      <c r="AE70" s="331"/>
      <c r="AF70" s="331"/>
      <c r="AG70" s="331"/>
      <c r="AH70" s="331"/>
      <c r="AI70" s="331"/>
      <c r="AJ70" s="331"/>
      <c r="AK70" s="331"/>
      <c r="AL70" s="331"/>
      <c r="AM70" s="331"/>
      <c r="AN70" s="331"/>
      <c r="AO70" s="331"/>
      <c r="AP70" s="331"/>
      <c r="AQ70" s="331"/>
      <c r="AR70" s="331"/>
      <c r="AS70" s="331"/>
      <c r="AT70" s="331"/>
      <c r="AU70" s="331"/>
      <c r="AV70" s="331"/>
      <c r="AW70" s="331"/>
      <c r="AX70" s="331"/>
      <c r="AY70" s="331"/>
      <c r="AZ70" s="331"/>
      <c r="BA70" s="331"/>
      <c r="BB70" s="331"/>
      <c r="BC70" s="331"/>
      <c r="BD70" s="331"/>
      <c r="BE70" s="331"/>
      <c r="BF70" s="331"/>
      <c r="BG70" s="331"/>
      <c r="BH70" s="331"/>
      <c r="BI70" s="331"/>
      <c r="BJ70" s="331"/>
      <c r="BK70" s="331"/>
      <c r="BL70" s="331"/>
      <c r="BM70" s="331"/>
      <c r="BN70" s="331"/>
      <c r="BO70" s="331"/>
      <c r="BP70" s="331"/>
      <c r="BQ70" s="331"/>
      <c r="BR70" s="331"/>
      <c r="BS70" s="331"/>
      <c r="BT70" s="331"/>
      <c r="BU70" s="331"/>
      <c r="BV70" s="331"/>
      <c r="BW70" s="331"/>
      <c r="BX70" s="331"/>
      <c r="BY70" s="331"/>
      <c r="BZ70" s="331"/>
      <c r="CA70" s="331"/>
      <c r="CB70" s="331"/>
      <c r="CC70" s="331"/>
      <c r="CD70" s="331"/>
      <c r="CE70" s="331"/>
      <c r="CF70" s="331"/>
      <c r="CG70" s="331"/>
      <c r="CH70" s="331"/>
      <c r="CI70" s="331"/>
      <c r="CJ70" s="331"/>
      <c r="CK70" s="331"/>
      <c r="CL70" s="331"/>
      <c r="CM70" s="331"/>
      <c r="CN70" s="331"/>
      <c r="CO70" s="331"/>
      <c r="CP70" s="331"/>
      <c r="CQ70" s="331"/>
      <c r="CR70" s="331"/>
      <c r="CS70" s="331"/>
      <c r="CT70" s="331"/>
      <c r="CU70" s="331"/>
      <c r="CV70" s="331"/>
      <c r="CW70" s="331"/>
      <c r="CX70" s="331"/>
      <c r="CY70" s="331"/>
      <c r="CZ70" s="331"/>
      <c r="DA70" s="331"/>
      <c r="DB70" s="331"/>
      <c r="DC70" s="331"/>
      <c r="DD70" s="331"/>
      <c r="DE70" s="331"/>
      <c r="DF70" s="331"/>
      <c r="DG70" s="331"/>
      <c r="DH70" s="331"/>
      <c r="DI70" s="331"/>
      <c r="DJ70" s="331"/>
      <c r="DK70" s="331"/>
      <c r="DL70" s="331"/>
      <c r="DM70" s="331"/>
      <c r="DN70" s="331"/>
      <c r="DO70" s="331"/>
      <c r="DP70" s="331"/>
      <c r="DQ70" s="331"/>
      <c r="DR70" s="331"/>
      <c r="DS70" s="331"/>
      <c r="DT70" s="331"/>
      <c r="DU70" s="331"/>
      <c r="DV70" s="331"/>
      <c r="DW70" s="331"/>
      <c r="DX70" s="331"/>
      <c r="DY70" s="331"/>
      <c r="DZ70" s="331"/>
      <c r="EA70" s="331"/>
      <c r="EB70" s="331"/>
      <c r="EC70" s="331"/>
      <c r="ED70" s="331"/>
      <c r="EE70" s="331"/>
      <c r="EF70" s="331"/>
      <c r="EG70" s="331"/>
      <c r="EH70" s="331"/>
      <c r="EI70" s="331"/>
      <c r="EJ70" s="331"/>
      <c r="EK70" s="331"/>
      <c r="EL70" s="331"/>
      <c r="EM70" s="331"/>
      <c r="EN70" s="331"/>
      <c r="EO70" s="331"/>
      <c r="EP70" s="331"/>
      <c r="EQ70" s="331"/>
      <c r="ER70" s="331"/>
      <c r="ES70" s="331"/>
      <c r="ET70" s="331"/>
      <c r="EU70" s="331"/>
      <c r="EV70" s="331"/>
      <c r="EW70" s="331"/>
      <c r="EX70" s="331"/>
      <c r="EY70" s="331"/>
      <c r="EZ70" s="331"/>
      <c r="FA70" s="331"/>
      <c r="FB70" s="331"/>
      <c r="FC70" s="331"/>
      <c r="FD70" s="331"/>
      <c r="FE70" s="331"/>
      <c r="FF70" s="331"/>
      <c r="FG70" s="331"/>
      <c r="FH70" s="331"/>
      <c r="FI70" s="331"/>
      <c r="FJ70" s="331"/>
      <c r="FK70" s="331"/>
      <c r="FL70" s="331"/>
      <c r="FM70" s="331"/>
      <c r="FN70" s="331"/>
      <c r="FO70" s="331"/>
      <c r="FP70" s="331"/>
      <c r="FQ70" s="331"/>
      <c r="FR70" s="331"/>
      <c r="FS70" s="331"/>
      <c r="FT70" s="331"/>
      <c r="FU70" s="331"/>
      <c r="FV70" s="331"/>
      <c r="FW70" s="331"/>
      <c r="FX70" s="331"/>
      <c r="FY70" s="331"/>
      <c r="FZ70" s="331"/>
      <c r="GA70" s="331"/>
      <c r="GB70" s="331"/>
      <c r="GC70" s="331"/>
      <c r="GD70" s="331"/>
      <c r="GE70" s="331"/>
      <c r="GF70" s="331"/>
      <c r="GG70" s="331"/>
      <c r="GH70" s="331"/>
      <c r="GI70" s="331"/>
      <c r="GJ70" s="331"/>
      <c r="GK70" s="331"/>
      <c r="GL70" s="331"/>
      <c r="GM70" s="331"/>
      <c r="GN70" s="331"/>
      <c r="GO70" s="331"/>
      <c r="GP70" s="331"/>
      <c r="GQ70" s="331"/>
      <c r="GR70" s="331"/>
      <c r="GS70" s="331"/>
      <c r="GT70" s="331"/>
      <c r="GU70" s="331"/>
      <c r="GV70" s="331"/>
      <c r="GW70" s="331"/>
      <c r="GX70" s="331"/>
      <c r="GY70" s="331"/>
      <c r="GZ70" s="331"/>
      <c r="HA70" s="331"/>
      <c r="HB70" s="331"/>
      <c r="HC70" s="331"/>
      <c r="HD70" s="331"/>
      <c r="HE70" s="331"/>
      <c r="HF70" s="331"/>
      <c r="HG70" s="331"/>
      <c r="HH70" s="331"/>
      <c r="HI70" s="331"/>
      <c r="HJ70" s="331"/>
      <c r="HK70" s="331"/>
      <c r="HL70" s="331"/>
      <c r="HM70" s="331"/>
    </row>
    <row r="71" spans="1:221" s="330" customFormat="1" x14ac:dyDescent="0.25">
      <c r="A71" s="311"/>
      <c r="F71" s="331"/>
      <c r="G71" s="331"/>
      <c r="H71" s="331"/>
      <c r="I71" s="331"/>
      <c r="J71" s="331"/>
      <c r="K71" s="331"/>
      <c r="L71" s="331"/>
      <c r="M71" s="332"/>
      <c r="N71" s="332"/>
      <c r="O71" s="332"/>
      <c r="P71" s="332"/>
      <c r="Q71" s="320"/>
      <c r="R71" s="320"/>
      <c r="S71" s="333"/>
      <c r="T71" s="333"/>
      <c r="U71" s="333"/>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c r="AY71" s="331"/>
      <c r="AZ71" s="331"/>
      <c r="BA71" s="331"/>
      <c r="BB71" s="331"/>
      <c r="BC71" s="331"/>
      <c r="BD71" s="331"/>
      <c r="BE71" s="331"/>
      <c r="BF71" s="331"/>
      <c r="BG71" s="331"/>
      <c r="BH71" s="331"/>
      <c r="BI71" s="331"/>
      <c r="BJ71" s="331"/>
      <c r="BK71" s="331"/>
      <c r="BL71" s="331"/>
      <c r="BM71" s="331"/>
      <c r="BN71" s="331"/>
      <c r="BO71" s="331"/>
      <c r="BP71" s="331"/>
      <c r="BQ71" s="331"/>
      <c r="BR71" s="331"/>
      <c r="BS71" s="331"/>
      <c r="BT71" s="331"/>
      <c r="BU71" s="331"/>
      <c r="BV71" s="331"/>
      <c r="BW71" s="331"/>
      <c r="BX71" s="331"/>
      <c r="BY71" s="331"/>
      <c r="BZ71" s="331"/>
      <c r="CA71" s="331"/>
      <c r="CB71" s="331"/>
      <c r="CC71" s="331"/>
      <c r="CD71" s="331"/>
      <c r="CE71" s="331"/>
      <c r="CF71" s="331"/>
      <c r="CG71" s="331"/>
      <c r="CH71" s="331"/>
      <c r="CI71" s="331"/>
      <c r="CJ71" s="331"/>
      <c r="CK71" s="331"/>
      <c r="CL71" s="331"/>
      <c r="CM71" s="331"/>
      <c r="CN71" s="331"/>
      <c r="CO71" s="331"/>
      <c r="CP71" s="331"/>
      <c r="CQ71" s="331"/>
      <c r="CR71" s="331"/>
      <c r="CS71" s="331"/>
      <c r="CT71" s="331"/>
      <c r="CU71" s="331"/>
      <c r="CV71" s="331"/>
      <c r="CW71" s="331"/>
      <c r="CX71" s="331"/>
      <c r="CY71" s="331"/>
      <c r="CZ71" s="331"/>
      <c r="DA71" s="331"/>
      <c r="DB71" s="331"/>
      <c r="DC71" s="331"/>
      <c r="DD71" s="331"/>
      <c r="DE71" s="331"/>
      <c r="DF71" s="331"/>
      <c r="DG71" s="331"/>
      <c r="DH71" s="331"/>
      <c r="DI71" s="331"/>
      <c r="DJ71" s="331"/>
      <c r="DK71" s="331"/>
      <c r="DL71" s="331"/>
      <c r="DM71" s="331"/>
      <c r="DN71" s="331"/>
      <c r="DO71" s="331"/>
      <c r="DP71" s="331"/>
      <c r="DQ71" s="331"/>
      <c r="DR71" s="331"/>
      <c r="DS71" s="331"/>
      <c r="DT71" s="331"/>
      <c r="DU71" s="331"/>
      <c r="DV71" s="331"/>
      <c r="DW71" s="331"/>
      <c r="DX71" s="331"/>
      <c r="DY71" s="331"/>
      <c r="DZ71" s="331"/>
      <c r="EA71" s="331"/>
      <c r="EB71" s="331"/>
      <c r="EC71" s="331"/>
      <c r="ED71" s="331"/>
      <c r="EE71" s="331"/>
      <c r="EF71" s="331"/>
      <c r="EG71" s="331"/>
      <c r="EH71" s="331"/>
      <c r="EI71" s="331"/>
      <c r="EJ71" s="331"/>
      <c r="EK71" s="331"/>
      <c r="EL71" s="331"/>
      <c r="EM71" s="331"/>
      <c r="EN71" s="331"/>
      <c r="EO71" s="331"/>
      <c r="EP71" s="331"/>
      <c r="EQ71" s="331"/>
      <c r="ER71" s="331"/>
      <c r="ES71" s="331"/>
      <c r="ET71" s="331"/>
      <c r="EU71" s="331"/>
      <c r="EV71" s="331"/>
      <c r="EW71" s="331"/>
      <c r="EX71" s="331"/>
      <c r="EY71" s="331"/>
      <c r="EZ71" s="331"/>
      <c r="FA71" s="331"/>
      <c r="FB71" s="331"/>
      <c r="FC71" s="331"/>
      <c r="FD71" s="331"/>
      <c r="FE71" s="331"/>
      <c r="FF71" s="331"/>
      <c r="FG71" s="331"/>
      <c r="FH71" s="331"/>
      <c r="FI71" s="331"/>
      <c r="FJ71" s="331"/>
      <c r="FK71" s="331"/>
      <c r="FL71" s="331"/>
      <c r="FM71" s="331"/>
      <c r="FN71" s="331"/>
      <c r="FO71" s="331"/>
      <c r="FP71" s="331"/>
      <c r="FQ71" s="331"/>
      <c r="FR71" s="331"/>
      <c r="FS71" s="331"/>
      <c r="FT71" s="331"/>
      <c r="FU71" s="331"/>
      <c r="FV71" s="331"/>
      <c r="FW71" s="331"/>
      <c r="FX71" s="331"/>
      <c r="FY71" s="331"/>
      <c r="FZ71" s="331"/>
      <c r="GA71" s="331"/>
      <c r="GB71" s="331"/>
      <c r="GC71" s="331"/>
      <c r="GD71" s="331"/>
      <c r="GE71" s="331"/>
      <c r="GF71" s="331"/>
      <c r="GG71" s="331"/>
      <c r="GH71" s="331"/>
      <c r="GI71" s="331"/>
      <c r="GJ71" s="331"/>
      <c r="GK71" s="331"/>
      <c r="GL71" s="331"/>
      <c r="GM71" s="331"/>
      <c r="GN71" s="331"/>
      <c r="GO71" s="331"/>
      <c r="GP71" s="331"/>
      <c r="GQ71" s="331"/>
      <c r="GR71" s="331"/>
      <c r="GS71" s="331"/>
      <c r="GT71" s="331"/>
      <c r="GU71" s="331"/>
      <c r="GV71" s="331"/>
      <c r="GW71" s="331"/>
      <c r="GX71" s="331"/>
      <c r="GY71" s="331"/>
      <c r="GZ71" s="331"/>
      <c r="HA71" s="331"/>
      <c r="HB71" s="331"/>
      <c r="HC71" s="331"/>
      <c r="HD71" s="331"/>
      <c r="HE71" s="331"/>
      <c r="HF71" s="331"/>
      <c r="HG71" s="331"/>
      <c r="HH71" s="331"/>
      <c r="HI71" s="331"/>
      <c r="HJ71" s="331"/>
      <c r="HK71" s="331"/>
      <c r="HL71" s="331"/>
      <c r="HM71" s="331"/>
    </row>
    <row r="72" spans="1:221" s="330" customFormat="1" x14ac:dyDescent="0.25">
      <c r="A72" s="311"/>
      <c r="F72" s="331"/>
      <c r="G72" s="331"/>
      <c r="H72" s="331"/>
      <c r="I72" s="331"/>
      <c r="J72" s="331"/>
      <c r="K72" s="331"/>
      <c r="L72" s="331"/>
      <c r="M72" s="332"/>
      <c r="N72" s="332"/>
      <c r="O72" s="332"/>
      <c r="P72" s="332"/>
      <c r="Q72" s="320"/>
      <c r="R72" s="320"/>
      <c r="S72" s="333"/>
      <c r="T72" s="333"/>
      <c r="U72" s="333"/>
      <c r="V72" s="331"/>
      <c r="W72" s="331"/>
      <c r="X72" s="331"/>
      <c r="Y72" s="331"/>
      <c r="Z72" s="331"/>
      <c r="AA72" s="331"/>
      <c r="AB72" s="331"/>
      <c r="AC72" s="331"/>
      <c r="AD72" s="331"/>
      <c r="AE72" s="331"/>
      <c r="AF72" s="331"/>
      <c r="AG72" s="331"/>
      <c r="AH72" s="331"/>
      <c r="AI72" s="331"/>
      <c r="AJ72" s="331"/>
      <c r="AK72" s="331"/>
      <c r="AL72" s="331"/>
      <c r="AM72" s="331"/>
      <c r="AN72" s="331"/>
      <c r="AO72" s="331"/>
      <c r="AP72" s="331"/>
      <c r="AQ72" s="331"/>
      <c r="AR72" s="331"/>
      <c r="AS72" s="331"/>
      <c r="AT72" s="331"/>
      <c r="AU72" s="331"/>
      <c r="AV72" s="331"/>
      <c r="AW72" s="331"/>
      <c r="AX72" s="331"/>
      <c r="AY72" s="331"/>
      <c r="AZ72" s="331"/>
      <c r="BA72" s="331"/>
      <c r="BB72" s="331"/>
      <c r="BC72" s="331"/>
      <c r="BD72" s="331"/>
      <c r="BE72" s="331"/>
      <c r="BF72" s="331"/>
      <c r="BG72" s="331"/>
      <c r="BH72" s="331"/>
      <c r="BI72" s="331"/>
      <c r="BJ72" s="331"/>
      <c r="BK72" s="331"/>
      <c r="BL72" s="331"/>
      <c r="BM72" s="331"/>
      <c r="BN72" s="331"/>
      <c r="BO72" s="331"/>
      <c r="BP72" s="331"/>
      <c r="BQ72" s="331"/>
      <c r="BR72" s="331"/>
      <c r="BS72" s="331"/>
      <c r="BT72" s="331"/>
      <c r="BU72" s="331"/>
      <c r="BV72" s="331"/>
      <c r="BW72" s="331"/>
      <c r="BX72" s="331"/>
      <c r="BY72" s="331"/>
      <c r="BZ72" s="331"/>
      <c r="CA72" s="331"/>
      <c r="CB72" s="331"/>
      <c r="CC72" s="331"/>
      <c r="CD72" s="331"/>
      <c r="CE72" s="331"/>
      <c r="CF72" s="331"/>
      <c r="CG72" s="331"/>
      <c r="CH72" s="331"/>
      <c r="CI72" s="331"/>
      <c r="CJ72" s="331"/>
      <c r="CK72" s="331"/>
      <c r="CL72" s="331"/>
      <c r="CM72" s="331"/>
      <c r="CN72" s="331"/>
      <c r="CO72" s="331"/>
      <c r="CP72" s="331"/>
      <c r="CQ72" s="331"/>
      <c r="CR72" s="331"/>
      <c r="CS72" s="331"/>
      <c r="CT72" s="331"/>
      <c r="CU72" s="331"/>
      <c r="CV72" s="331"/>
      <c r="CW72" s="331"/>
      <c r="CX72" s="331"/>
      <c r="CY72" s="331"/>
      <c r="CZ72" s="331"/>
      <c r="DA72" s="331"/>
      <c r="DB72" s="331"/>
      <c r="DC72" s="331"/>
      <c r="DD72" s="331"/>
      <c r="DE72" s="331"/>
      <c r="DF72" s="331"/>
      <c r="DG72" s="331"/>
      <c r="DH72" s="331"/>
      <c r="DI72" s="331"/>
      <c r="DJ72" s="331"/>
      <c r="DK72" s="331"/>
      <c r="DL72" s="331"/>
      <c r="DM72" s="331"/>
      <c r="DN72" s="331"/>
      <c r="DO72" s="331"/>
      <c r="DP72" s="331"/>
      <c r="DQ72" s="331"/>
      <c r="DR72" s="331"/>
      <c r="DS72" s="331"/>
      <c r="DT72" s="331"/>
      <c r="DU72" s="331"/>
      <c r="DV72" s="331"/>
      <c r="DW72" s="331"/>
      <c r="DX72" s="331"/>
      <c r="DY72" s="331"/>
      <c r="DZ72" s="331"/>
      <c r="EA72" s="331"/>
      <c r="EB72" s="331"/>
      <c r="EC72" s="331"/>
      <c r="ED72" s="331"/>
      <c r="EE72" s="331"/>
      <c r="EF72" s="331"/>
      <c r="EG72" s="331"/>
      <c r="EH72" s="331"/>
      <c r="EI72" s="331"/>
      <c r="EJ72" s="331"/>
      <c r="EK72" s="331"/>
      <c r="EL72" s="331"/>
      <c r="EM72" s="331"/>
      <c r="EN72" s="331"/>
      <c r="EO72" s="331"/>
      <c r="EP72" s="331"/>
      <c r="EQ72" s="331"/>
      <c r="ER72" s="331"/>
      <c r="ES72" s="331"/>
      <c r="ET72" s="331"/>
      <c r="EU72" s="331"/>
      <c r="EV72" s="331"/>
      <c r="EW72" s="331"/>
      <c r="EX72" s="331"/>
      <c r="EY72" s="331"/>
      <c r="EZ72" s="331"/>
      <c r="FA72" s="331"/>
      <c r="FB72" s="331"/>
      <c r="FC72" s="331"/>
      <c r="FD72" s="331"/>
      <c r="FE72" s="331"/>
      <c r="FF72" s="331"/>
      <c r="FG72" s="331"/>
      <c r="FH72" s="331"/>
      <c r="FI72" s="331"/>
      <c r="FJ72" s="331"/>
      <c r="FK72" s="331"/>
      <c r="FL72" s="331"/>
      <c r="FM72" s="331"/>
      <c r="FN72" s="331"/>
      <c r="FO72" s="331"/>
      <c r="FP72" s="331"/>
      <c r="FQ72" s="331"/>
      <c r="FR72" s="331"/>
      <c r="FS72" s="331"/>
      <c r="FT72" s="331"/>
      <c r="FU72" s="331"/>
      <c r="FV72" s="331"/>
      <c r="FW72" s="331"/>
      <c r="FX72" s="331"/>
      <c r="FY72" s="331"/>
      <c r="FZ72" s="331"/>
      <c r="GA72" s="331"/>
      <c r="GB72" s="331"/>
      <c r="GC72" s="331"/>
      <c r="GD72" s="331"/>
      <c r="GE72" s="331"/>
      <c r="GF72" s="331"/>
      <c r="GG72" s="331"/>
      <c r="GH72" s="331"/>
      <c r="GI72" s="331"/>
      <c r="GJ72" s="331"/>
      <c r="GK72" s="331"/>
      <c r="GL72" s="331"/>
      <c r="GM72" s="331"/>
      <c r="GN72" s="331"/>
      <c r="GO72" s="331"/>
      <c r="GP72" s="331"/>
      <c r="GQ72" s="331"/>
      <c r="GR72" s="331"/>
      <c r="GS72" s="331"/>
      <c r="GT72" s="331"/>
      <c r="GU72" s="331"/>
      <c r="GV72" s="331"/>
      <c r="GW72" s="331"/>
      <c r="GX72" s="331"/>
      <c r="GY72" s="331"/>
      <c r="GZ72" s="331"/>
      <c r="HA72" s="331"/>
      <c r="HB72" s="331"/>
      <c r="HC72" s="331"/>
      <c r="HD72" s="331"/>
      <c r="HE72" s="331"/>
      <c r="HF72" s="331"/>
      <c r="HG72" s="331"/>
      <c r="HH72" s="331"/>
      <c r="HI72" s="331"/>
      <c r="HJ72" s="331"/>
      <c r="HK72" s="331"/>
      <c r="HL72" s="331"/>
      <c r="HM72" s="331"/>
    </row>
    <row r="73" spans="1:221" s="330" customFormat="1" x14ac:dyDescent="0.25">
      <c r="A73" s="311"/>
      <c r="F73" s="331"/>
      <c r="G73" s="331"/>
      <c r="H73" s="331"/>
      <c r="I73" s="331"/>
      <c r="J73" s="331"/>
      <c r="K73" s="331"/>
      <c r="L73" s="331"/>
      <c r="M73" s="332"/>
      <c r="N73" s="332"/>
      <c r="O73" s="332"/>
      <c r="P73" s="332"/>
      <c r="Q73" s="320"/>
      <c r="R73" s="320"/>
      <c r="S73" s="333"/>
      <c r="T73" s="333"/>
      <c r="U73" s="333"/>
      <c r="V73" s="331"/>
      <c r="W73" s="331"/>
      <c r="X73" s="331"/>
      <c r="Y73" s="331"/>
      <c r="Z73" s="331"/>
      <c r="AA73" s="331"/>
      <c r="AB73" s="331"/>
      <c r="AC73" s="331"/>
      <c r="AD73" s="331"/>
      <c r="AE73" s="331"/>
      <c r="AF73" s="331"/>
      <c r="AG73" s="331"/>
      <c r="AH73" s="331"/>
      <c r="AI73" s="331"/>
      <c r="AJ73" s="331"/>
      <c r="AK73" s="331"/>
      <c r="AL73" s="331"/>
      <c r="AM73" s="331"/>
      <c r="AN73" s="331"/>
      <c r="AO73" s="331"/>
      <c r="AP73" s="331"/>
      <c r="AQ73" s="331"/>
      <c r="AR73" s="331"/>
      <c r="AS73" s="331"/>
      <c r="AT73" s="331"/>
      <c r="AU73" s="331"/>
      <c r="AV73" s="331"/>
      <c r="AW73" s="331"/>
      <c r="AX73" s="331"/>
      <c r="AY73" s="331"/>
      <c r="AZ73" s="331"/>
      <c r="BA73" s="331"/>
      <c r="BB73" s="331"/>
      <c r="BC73" s="331"/>
      <c r="BD73" s="331"/>
      <c r="BE73" s="331"/>
      <c r="BF73" s="331"/>
      <c r="BG73" s="331"/>
      <c r="BH73" s="331"/>
      <c r="BI73" s="331"/>
      <c r="BJ73" s="331"/>
      <c r="BK73" s="331"/>
      <c r="BL73" s="331"/>
      <c r="BM73" s="331"/>
      <c r="BN73" s="331"/>
      <c r="BO73" s="331"/>
      <c r="BP73" s="331"/>
      <c r="BQ73" s="331"/>
      <c r="BR73" s="331"/>
      <c r="BS73" s="331"/>
      <c r="BT73" s="331"/>
      <c r="BU73" s="331"/>
      <c r="BV73" s="331"/>
      <c r="BW73" s="331"/>
      <c r="BX73" s="331"/>
      <c r="BY73" s="331"/>
      <c r="BZ73" s="331"/>
      <c r="CA73" s="331"/>
      <c r="CB73" s="331"/>
      <c r="CC73" s="331"/>
      <c r="CD73" s="331"/>
      <c r="CE73" s="331"/>
      <c r="CF73" s="331"/>
      <c r="CG73" s="331"/>
      <c r="CH73" s="331"/>
      <c r="CI73" s="331"/>
      <c r="CJ73" s="331"/>
      <c r="CK73" s="331"/>
      <c r="CL73" s="331"/>
      <c r="CM73" s="331"/>
      <c r="CN73" s="331"/>
      <c r="CO73" s="331"/>
      <c r="CP73" s="331"/>
      <c r="CQ73" s="331"/>
      <c r="CR73" s="331"/>
      <c r="CS73" s="331"/>
      <c r="CT73" s="331"/>
      <c r="CU73" s="331"/>
      <c r="CV73" s="331"/>
      <c r="CW73" s="331"/>
      <c r="CX73" s="331"/>
      <c r="CY73" s="331"/>
      <c r="CZ73" s="331"/>
      <c r="DA73" s="331"/>
      <c r="DB73" s="331"/>
      <c r="DC73" s="331"/>
      <c r="DD73" s="331"/>
      <c r="DE73" s="331"/>
      <c r="DF73" s="331"/>
      <c r="DG73" s="331"/>
      <c r="DH73" s="331"/>
      <c r="DI73" s="331"/>
      <c r="DJ73" s="331"/>
      <c r="DK73" s="331"/>
      <c r="DL73" s="331"/>
      <c r="DM73" s="331"/>
      <c r="DN73" s="331"/>
      <c r="DO73" s="331"/>
      <c r="DP73" s="331"/>
      <c r="DQ73" s="331"/>
      <c r="DR73" s="331"/>
      <c r="DS73" s="331"/>
      <c r="DT73" s="331"/>
      <c r="DU73" s="331"/>
      <c r="DV73" s="331"/>
      <c r="DW73" s="331"/>
      <c r="DX73" s="331"/>
      <c r="DY73" s="331"/>
      <c r="DZ73" s="331"/>
      <c r="EA73" s="331"/>
      <c r="EB73" s="331"/>
      <c r="EC73" s="331"/>
      <c r="ED73" s="331"/>
      <c r="EE73" s="331"/>
      <c r="EF73" s="331"/>
      <c r="EG73" s="331"/>
      <c r="EH73" s="331"/>
      <c r="EI73" s="331"/>
      <c r="EJ73" s="331"/>
      <c r="EK73" s="331"/>
      <c r="EL73" s="331"/>
      <c r="EM73" s="331"/>
      <c r="EN73" s="331"/>
      <c r="EO73" s="331"/>
      <c r="EP73" s="331"/>
      <c r="EQ73" s="331"/>
      <c r="ER73" s="331"/>
      <c r="ES73" s="331"/>
      <c r="ET73" s="331"/>
      <c r="EU73" s="331"/>
      <c r="EV73" s="331"/>
      <c r="EW73" s="331"/>
      <c r="EX73" s="331"/>
      <c r="EY73" s="331"/>
      <c r="EZ73" s="331"/>
      <c r="FA73" s="331"/>
      <c r="FB73" s="331"/>
      <c r="FC73" s="331"/>
      <c r="FD73" s="331"/>
      <c r="FE73" s="331"/>
      <c r="FF73" s="331"/>
      <c r="FG73" s="331"/>
      <c r="FH73" s="331"/>
      <c r="FI73" s="331"/>
      <c r="FJ73" s="331"/>
      <c r="FK73" s="331"/>
      <c r="FL73" s="331"/>
      <c r="FM73" s="331"/>
      <c r="FN73" s="331"/>
      <c r="FO73" s="331"/>
      <c r="FP73" s="331"/>
      <c r="FQ73" s="331"/>
      <c r="FR73" s="331"/>
      <c r="FS73" s="331"/>
      <c r="FT73" s="331"/>
      <c r="FU73" s="331"/>
      <c r="FV73" s="331"/>
      <c r="FW73" s="331"/>
      <c r="FX73" s="331"/>
      <c r="FY73" s="331"/>
      <c r="FZ73" s="331"/>
      <c r="GA73" s="331"/>
      <c r="GB73" s="331"/>
      <c r="GC73" s="331"/>
      <c r="GD73" s="331"/>
      <c r="GE73" s="331"/>
      <c r="GF73" s="331"/>
      <c r="GG73" s="331"/>
      <c r="GH73" s="331"/>
      <c r="GI73" s="331"/>
      <c r="GJ73" s="331"/>
      <c r="GK73" s="331"/>
      <c r="GL73" s="331"/>
      <c r="GM73" s="331"/>
      <c r="GN73" s="331"/>
      <c r="GO73" s="331"/>
      <c r="GP73" s="331"/>
      <c r="GQ73" s="331"/>
      <c r="GR73" s="331"/>
      <c r="GS73" s="331"/>
      <c r="GT73" s="331"/>
      <c r="GU73" s="331"/>
      <c r="GV73" s="331"/>
      <c r="GW73" s="331"/>
      <c r="GX73" s="331"/>
      <c r="GY73" s="331"/>
      <c r="GZ73" s="331"/>
      <c r="HA73" s="331"/>
      <c r="HB73" s="331"/>
      <c r="HC73" s="331"/>
      <c r="HD73" s="331"/>
      <c r="HE73" s="331"/>
      <c r="HF73" s="331"/>
      <c r="HG73" s="331"/>
      <c r="HH73" s="331"/>
      <c r="HI73" s="331"/>
      <c r="HJ73" s="331"/>
      <c r="HK73" s="331"/>
      <c r="HL73" s="331"/>
      <c r="HM73" s="331"/>
    </row>
    <row r="74" spans="1:221" s="330" customFormat="1" x14ac:dyDescent="0.25">
      <c r="A74" s="311"/>
      <c r="F74" s="331"/>
      <c r="G74" s="331"/>
      <c r="H74" s="331"/>
      <c r="I74" s="331"/>
      <c r="J74" s="331"/>
      <c r="K74" s="331"/>
      <c r="L74" s="331"/>
      <c r="M74" s="332"/>
      <c r="N74" s="332"/>
      <c r="O74" s="332"/>
      <c r="P74" s="332"/>
      <c r="Q74" s="320"/>
      <c r="R74" s="320"/>
      <c r="S74" s="333"/>
      <c r="T74" s="333"/>
      <c r="U74" s="333"/>
      <c r="V74" s="331"/>
      <c r="W74" s="331"/>
      <c r="X74" s="331"/>
      <c r="Y74" s="331"/>
      <c r="Z74" s="331"/>
      <c r="AA74" s="331"/>
      <c r="AB74" s="331"/>
      <c r="AC74" s="331"/>
      <c r="AD74" s="331"/>
      <c r="AE74" s="331"/>
      <c r="AF74" s="331"/>
      <c r="AG74" s="331"/>
      <c r="AH74" s="331"/>
      <c r="AI74" s="331"/>
      <c r="AJ74" s="331"/>
      <c r="AK74" s="331"/>
      <c r="AL74" s="331"/>
      <c r="AM74" s="331"/>
      <c r="AN74" s="331"/>
      <c r="AO74" s="331"/>
      <c r="AP74" s="331"/>
      <c r="AQ74" s="331"/>
      <c r="AR74" s="331"/>
      <c r="AS74" s="331"/>
      <c r="AT74" s="331"/>
      <c r="AU74" s="331"/>
      <c r="AV74" s="331"/>
      <c r="AW74" s="331"/>
      <c r="AX74" s="331"/>
      <c r="AY74" s="331"/>
      <c r="AZ74" s="331"/>
      <c r="BA74" s="331"/>
      <c r="BB74" s="331"/>
      <c r="BC74" s="331"/>
      <c r="BD74" s="331"/>
      <c r="BE74" s="331"/>
      <c r="BF74" s="331"/>
      <c r="BG74" s="331"/>
      <c r="BH74" s="331"/>
      <c r="BI74" s="331"/>
      <c r="BJ74" s="331"/>
      <c r="BK74" s="331"/>
      <c r="BL74" s="331"/>
      <c r="BM74" s="331"/>
      <c r="BN74" s="331"/>
      <c r="BO74" s="331"/>
      <c r="BP74" s="331"/>
      <c r="BQ74" s="331"/>
      <c r="BR74" s="331"/>
      <c r="BS74" s="331"/>
      <c r="BT74" s="331"/>
      <c r="BU74" s="331"/>
      <c r="BV74" s="331"/>
      <c r="BW74" s="331"/>
      <c r="BX74" s="331"/>
      <c r="BY74" s="331"/>
      <c r="BZ74" s="331"/>
      <c r="CA74" s="331"/>
      <c r="CB74" s="331"/>
      <c r="CC74" s="331"/>
      <c r="CD74" s="331"/>
      <c r="CE74" s="331"/>
      <c r="CF74" s="331"/>
      <c r="CG74" s="331"/>
      <c r="CH74" s="331"/>
      <c r="CI74" s="331"/>
      <c r="CJ74" s="331"/>
      <c r="CK74" s="331"/>
      <c r="CL74" s="331"/>
      <c r="CM74" s="331"/>
      <c r="CN74" s="331"/>
      <c r="CO74" s="331"/>
      <c r="CP74" s="331"/>
      <c r="CQ74" s="331"/>
      <c r="CR74" s="331"/>
      <c r="CS74" s="331"/>
      <c r="CT74" s="331"/>
      <c r="CU74" s="331"/>
      <c r="CV74" s="331"/>
      <c r="CW74" s="331"/>
      <c r="CX74" s="331"/>
      <c r="CY74" s="331"/>
      <c r="CZ74" s="331"/>
      <c r="DA74" s="331"/>
      <c r="DB74" s="331"/>
      <c r="DC74" s="331"/>
      <c r="DD74" s="331"/>
      <c r="DE74" s="331"/>
      <c r="DF74" s="331"/>
      <c r="DG74" s="331"/>
      <c r="DH74" s="331"/>
      <c r="DI74" s="331"/>
      <c r="DJ74" s="331"/>
      <c r="DK74" s="331"/>
      <c r="DL74" s="331"/>
      <c r="DM74" s="331"/>
      <c r="DN74" s="331"/>
      <c r="DO74" s="331"/>
      <c r="DP74" s="331"/>
      <c r="DQ74" s="331"/>
      <c r="DR74" s="331"/>
      <c r="DS74" s="331"/>
      <c r="DT74" s="331"/>
      <c r="DU74" s="331"/>
      <c r="DV74" s="331"/>
      <c r="DW74" s="331"/>
      <c r="DX74" s="331"/>
      <c r="DY74" s="331"/>
      <c r="DZ74" s="331"/>
      <c r="EA74" s="331"/>
      <c r="EB74" s="331"/>
      <c r="EC74" s="331"/>
      <c r="ED74" s="331"/>
      <c r="EE74" s="331"/>
      <c r="EF74" s="331"/>
      <c r="EG74" s="331"/>
      <c r="EH74" s="331"/>
      <c r="EI74" s="331"/>
      <c r="EJ74" s="331"/>
      <c r="EK74" s="331"/>
      <c r="EL74" s="331"/>
      <c r="EM74" s="331"/>
      <c r="EN74" s="331"/>
      <c r="EO74" s="331"/>
      <c r="EP74" s="331"/>
      <c r="EQ74" s="331"/>
      <c r="ER74" s="331"/>
      <c r="ES74" s="331"/>
      <c r="ET74" s="331"/>
      <c r="EU74" s="331"/>
      <c r="EV74" s="331"/>
      <c r="EW74" s="331"/>
      <c r="EX74" s="331"/>
      <c r="EY74" s="331"/>
      <c r="EZ74" s="331"/>
      <c r="FA74" s="331"/>
      <c r="FB74" s="331"/>
      <c r="FC74" s="331"/>
      <c r="FD74" s="331"/>
      <c r="FE74" s="331"/>
      <c r="FF74" s="331"/>
      <c r="FG74" s="331"/>
      <c r="FH74" s="331"/>
      <c r="FI74" s="331"/>
      <c r="FJ74" s="331"/>
      <c r="FK74" s="331"/>
      <c r="FL74" s="331"/>
      <c r="FM74" s="331"/>
      <c r="FN74" s="331"/>
      <c r="FO74" s="331"/>
      <c r="FP74" s="331"/>
      <c r="FQ74" s="331"/>
      <c r="FR74" s="331"/>
      <c r="FS74" s="331"/>
      <c r="FT74" s="331"/>
      <c r="FU74" s="331"/>
      <c r="FV74" s="331"/>
      <c r="FW74" s="331"/>
      <c r="FX74" s="331"/>
      <c r="FY74" s="331"/>
      <c r="FZ74" s="331"/>
      <c r="GA74" s="331"/>
      <c r="GB74" s="331"/>
      <c r="GC74" s="331"/>
      <c r="GD74" s="331"/>
      <c r="GE74" s="331"/>
      <c r="GF74" s="331"/>
      <c r="GG74" s="331"/>
      <c r="GH74" s="331"/>
      <c r="GI74" s="331"/>
      <c r="GJ74" s="331"/>
      <c r="GK74" s="331"/>
      <c r="GL74" s="331"/>
      <c r="GM74" s="331"/>
      <c r="GN74" s="331"/>
      <c r="GO74" s="331"/>
      <c r="GP74" s="331"/>
      <c r="GQ74" s="331"/>
      <c r="GR74" s="331"/>
      <c r="GS74" s="331"/>
      <c r="GT74" s="331"/>
      <c r="GU74" s="331"/>
      <c r="GV74" s="331"/>
      <c r="GW74" s="331"/>
      <c r="GX74" s="331"/>
      <c r="GY74" s="331"/>
      <c r="GZ74" s="331"/>
      <c r="HA74" s="331"/>
      <c r="HB74" s="331"/>
      <c r="HC74" s="331"/>
      <c r="HD74" s="331"/>
      <c r="HE74" s="331"/>
      <c r="HF74" s="331"/>
      <c r="HG74" s="331"/>
      <c r="HH74" s="331"/>
      <c r="HI74" s="331"/>
      <c r="HJ74" s="331"/>
      <c r="HK74" s="331"/>
      <c r="HL74" s="331"/>
      <c r="HM74" s="331"/>
    </row>
    <row r="75" spans="1:221" s="330" customFormat="1" x14ac:dyDescent="0.25">
      <c r="A75" s="311"/>
      <c r="F75" s="331"/>
      <c r="G75" s="331"/>
      <c r="H75" s="331"/>
      <c r="I75" s="331"/>
      <c r="J75" s="331"/>
      <c r="K75" s="331"/>
      <c r="L75" s="331"/>
      <c r="M75" s="332"/>
      <c r="N75" s="332"/>
      <c r="O75" s="332"/>
      <c r="P75" s="332"/>
      <c r="Q75" s="320"/>
      <c r="R75" s="320"/>
      <c r="S75" s="333"/>
      <c r="T75" s="333"/>
      <c r="U75" s="333"/>
      <c r="V75" s="331"/>
      <c r="W75" s="331"/>
      <c r="X75" s="331"/>
      <c r="Y75" s="331"/>
      <c r="Z75" s="331"/>
      <c r="AA75" s="331"/>
      <c r="AB75" s="331"/>
      <c r="AC75" s="331"/>
      <c r="AD75" s="331"/>
      <c r="AE75" s="331"/>
      <c r="AF75" s="331"/>
      <c r="AG75" s="331"/>
      <c r="AH75" s="331"/>
      <c r="AI75" s="331"/>
      <c r="AJ75" s="331"/>
      <c r="AK75" s="331"/>
      <c r="AL75" s="331"/>
      <c r="AM75" s="331"/>
      <c r="AN75" s="331"/>
      <c r="AO75" s="331"/>
      <c r="AP75" s="331"/>
      <c r="AQ75" s="331"/>
      <c r="AR75" s="331"/>
      <c r="AS75" s="331"/>
      <c r="AT75" s="331"/>
      <c r="AU75" s="331"/>
      <c r="AV75" s="331"/>
      <c r="AW75" s="331"/>
      <c r="AX75" s="331"/>
      <c r="AY75" s="331"/>
      <c r="AZ75" s="331"/>
      <c r="BA75" s="331"/>
      <c r="BB75" s="331"/>
      <c r="BC75" s="331"/>
      <c r="BD75" s="331"/>
      <c r="BE75" s="331"/>
      <c r="BF75" s="331"/>
      <c r="BG75" s="331"/>
      <c r="BH75" s="331"/>
      <c r="BI75" s="331"/>
      <c r="BJ75" s="331"/>
      <c r="BK75" s="331"/>
      <c r="BL75" s="331"/>
      <c r="BM75" s="331"/>
      <c r="BN75" s="331"/>
      <c r="BO75" s="331"/>
      <c r="BP75" s="331"/>
      <c r="BQ75" s="331"/>
      <c r="BR75" s="331"/>
      <c r="BS75" s="331"/>
      <c r="BT75" s="331"/>
      <c r="BU75" s="331"/>
      <c r="BV75" s="331"/>
      <c r="BW75" s="331"/>
      <c r="BX75" s="331"/>
      <c r="BY75" s="331"/>
      <c r="BZ75" s="331"/>
      <c r="CA75" s="331"/>
      <c r="CB75" s="331"/>
      <c r="CC75" s="331"/>
      <c r="CD75" s="331"/>
      <c r="CE75" s="331"/>
      <c r="CF75" s="331"/>
      <c r="CG75" s="331"/>
      <c r="CH75" s="331"/>
      <c r="CI75" s="331"/>
      <c r="CJ75" s="331"/>
      <c r="CK75" s="331"/>
      <c r="CL75" s="331"/>
      <c r="CM75" s="331"/>
      <c r="CN75" s="331"/>
      <c r="CO75" s="331"/>
      <c r="CP75" s="331"/>
      <c r="CQ75" s="331"/>
      <c r="CR75" s="331"/>
      <c r="CS75" s="331"/>
      <c r="CT75" s="331"/>
      <c r="CU75" s="331"/>
      <c r="CV75" s="331"/>
      <c r="CW75" s="331"/>
      <c r="CX75" s="331"/>
      <c r="CY75" s="331"/>
      <c r="CZ75" s="331"/>
      <c r="DA75" s="331"/>
      <c r="DB75" s="331"/>
      <c r="DC75" s="331"/>
      <c r="DD75" s="331"/>
      <c r="DE75" s="331"/>
      <c r="DF75" s="331"/>
      <c r="DG75" s="331"/>
      <c r="DH75" s="331"/>
      <c r="DI75" s="331"/>
      <c r="DJ75" s="331"/>
      <c r="DK75" s="331"/>
      <c r="DL75" s="331"/>
      <c r="DM75" s="331"/>
      <c r="DN75" s="331"/>
      <c r="DO75" s="331"/>
      <c r="DP75" s="331"/>
      <c r="DQ75" s="331"/>
      <c r="DR75" s="331"/>
      <c r="DS75" s="331"/>
      <c r="DT75" s="331"/>
      <c r="DU75" s="331"/>
      <c r="DV75" s="331"/>
      <c r="DW75" s="331"/>
      <c r="DX75" s="331"/>
      <c r="DY75" s="331"/>
      <c r="DZ75" s="331"/>
      <c r="EA75" s="331"/>
      <c r="EB75" s="331"/>
      <c r="EC75" s="331"/>
      <c r="ED75" s="331"/>
      <c r="EE75" s="331"/>
      <c r="EF75" s="331"/>
      <c r="EG75" s="331"/>
      <c r="EH75" s="331"/>
      <c r="EI75" s="331"/>
      <c r="EJ75" s="331"/>
      <c r="EK75" s="331"/>
      <c r="EL75" s="331"/>
      <c r="EM75" s="331"/>
      <c r="EN75" s="331"/>
      <c r="EO75" s="331"/>
      <c r="EP75" s="331"/>
      <c r="EQ75" s="331"/>
      <c r="ER75" s="331"/>
      <c r="ES75" s="331"/>
      <c r="ET75" s="331"/>
      <c r="EU75" s="331"/>
      <c r="EV75" s="331"/>
      <c r="EW75" s="331"/>
      <c r="EX75" s="331"/>
      <c r="EY75" s="331"/>
      <c r="EZ75" s="331"/>
      <c r="FA75" s="331"/>
      <c r="FB75" s="331"/>
      <c r="FC75" s="331"/>
      <c r="FD75" s="331"/>
      <c r="FE75" s="331"/>
      <c r="FF75" s="331"/>
      <c r="FG75" s="331"/>
      <c r="FH75" s="331"/>
      <c r="FI75" s="331"/>
      <c r="FJ75" s="331"/>
      <c r="FK75" s="331"/>
      <c r="FL75" s="331"/>
      <c r="FM75" s="331"/>
      <c r="FN75" s="331"/>
      <c r="FO75" s="331"/>
      <c r="FP75" s="331"/>
      <c r="FQ75" s="331"/>
      <c r="FR75" s="331"/>
      <c r="FS75" s="331"/>
      <c r="FT75" s="331"/>
      <c r="FU75" s="331"/>
      <c r="FV75" s="331"/>
      <c r="FW75" s="331"/>
      <c r="FX75" s="331"/>
      <c r="FY75" s="331"/>
      <c r="FZ75" s="331"/>
      <c r="GA75" s="331"/>
      <c r="GB75" s="331"/>
      <c r="GC75" s="331"/>
      <c r="GD75" s="331"/>
      <c r="GE75" s="331"/>
      <c r="GF75" s="331"/>
      <c r="GG75" s="331"/>
      <c r="GH75" s="331"/>
      <c r="GI75" s="331"/>
      <c r="GJ75" s="331"/>
      <c r="GK75" s="331"/>
      <c r="GL75" s="331"/>
      <c r="GM75" s="331"/>
      <c r="GN75" s="331"/>
      <c r="GO75" s="331"/>
      <c r="GP75" s="331"/>
      <c r="GQ75" s="331"/>
      <c r="GR75" s="331"/>
      <c r="GS75" s="331"/>
      <c r="GT75" s="331"/>
      <c r="GU75" s="331"/>
      <c r="GV75" s="331"/>
      <c r="GW75" s="331"/>
      <c r="GX75" s="331"/>
      <c r="GY75" s="331"/>
      <c r="GZ75" s="331"/>
      <c r="HA75" s="331"/>
      <c r="HB75" s="331"/>
      <c r="HC75" s="331"/>
      <c r="HD75" s="331"/>
      <c r="HE75" s="331"/>
      <c r="HF75" s="331"/>
      <c r="HG75" s="331"/>
      <c r="HH75" s="331"/>
      <c r="HI75" s="331"/>
      <c r="HJ75" s="331"/>
      <c r="HK75" s="331"/>
      <c r="HL75" s="331"/>
      <c r="HM75" s="331"/>
    </row>
    <row r="76" spans="1:221" s="330" customFormat="1" x14ac:dyDescent="0.25">
      <c r="A76" s="311"/>
      <c r="F76" s="331"/>
      <c r="G76" s="331"/>
      <c r="H76" s="331"/>
      <c r="I76" s="331"/>
      <c r="J76" s="331"/>
      <c r="K76" s="331"/>
      <c r="L76" s="331"/>
      <c r="M76" s="332"/>
      <c r="N76" s="332"/>
      <c r="O76" s="332"/>
      <c r="P76" s="332"/>
      <c r="Q76" s="320"/>
      <c r="R76" s="320"/>
      <c r="S76" s="333"/>
      <c r="T76" s="333"/>
      <c r="U76" s="333"/>
      <c r="V76" s="331"/>
      <c r="W76" s="331"/>
      <c r="X76" s="331"/>
      <c r="Y76" s="331"/>
      <c r="Z76" s="331"/>
      <c r="AA76" s="331"/>
      <c r="AB76" s="331"/>
      <c r="AC76" s="331"/>
      <c r="AD76" s="331"/>
      <c r="AE76" s="331"/>
      <c r="AF76" s="331"/>
      <c r="AG76" s="331"/>
      <c r="AH76" s="331"/>
      <c r="AI76" s="331"/>
      <c r="AJ76" s="331"/>
      <c r="AK76" s="331"/>
      <c r="AL76" s="331"/>
      <c r="AM76" s="331"/>
      <c r="AN76" s="331"/>
      <c r="AO76" s="331"/>
      <c r="AP76" s="331"/>
      <c r="AQ76" s="331"/>
      <c r="AR76" s="331"/>
      <c r="AS76" s="331"/>
      <c r="AT76" s="331"/>
      <c r="AU76" s="331"/>
      <c r="AV76" s="331"/>
      <c r="AW76" s="331"/>
      <c r="AX76" s="331"/>
      <c r="AY76" s="331"/>
      <c r="AZ76" s="331"/>
      <c r="BA76" s="331"/>
      <c r="BB76" s="331"/>
      <c r="BC76" s="331"/>
      <c r="BD76" s="331"/>
      <c r="BE76" s="331"/>
      <c r="BF76" s="331"/>
      <c r="BG76" s="331"/>
      <c r="BH76" s="331"/>
      <c r="BI76" s="331"/>
      <c r="BJ76" s="331"/>
      <c r="BK76" s="331"/>
      <c r="BL76" s="331"/>
      <c r="BM76" s="331"/>
      <c r="BN76" s="331"/>
      <c r="BO76" s="331"/>
      <c r="BP76" s="331"/>
      <c r="BQ76" s="331"/>
      <c r="BR76" s="331"/>
      <c r="BS76" s="331"/>
      <c r="BT76" s="331"/>
      <c r="BU76" s="331"/>
      <c r="BV76" s="331"/>
      <c r="BW76" s="331"/>
      <c r="BX76" s="331"/>
      <c r="BY76" s="331"/>
      <c r="BZ76" s="331"/>
      <c r="CA76" s="331"/>
      <c r="CB76" s="331"/>
      <c r="CC76" s="331"/>
      <c r="CD76" s="331"/>
      <c r="CE76" s="331"/>
      <c r="CF76" s="331"/>
      <c r="CG76" s="331"/>
      <c r="CH76" s="331"/>
      <c r="CI76" s="331"/>
      <c r="CJ76" s="331"/>
      <c r="CK76" s="331"/>
      <c r="CL76" s="331"/>
      <c r="CM76" s="331"/>
      <c r="CN76" s="331"/>
      <c r="CO76" s="331"/>
      <c r="CP76" s="331"/>
      <c r="CQ76" s="331"/>
      <c r="CR76" s="331"/>
      <c r="CS76" s="331"/>
      <c r="CT76" s="331"/>
      <c r="CU76" s="331"/>
      <c r="CV76" s="331"/>
      <c r="CW76" s="331"/>
      <c r="CX76" s="331"/>
      <c r="CY76" s="331"/>
      <c r="CZ76" s="331"/>
      <c r="DA76" s="331"/>
      <c r="DB76" s="331"/>
      <c r="DC76" s="331"/>
      <c r="DD76" s="331"/>
      <c r="DE76" s="331"/>
      <c r="DF76" s="331"/>
      <c r="DG76" s="331"/>
      <c r="DH76" s="331"/>
      <c r="DI76" s="331"/>
      <c r="DJ76" s="331"/>
      <c r="DK76" s="331"/>
      <c r="DL76" s="331"/>
      <c r="DM76" s="331"/>
      <c r="DN76" s="331"/>
      <c r="DO76" s="331"/>
      <c r="DP76" s="331"/>
      <c r="DQ76" s="331"/>
      <c r="DR76" s="331"/>
      <c r="DS76" s="331"/>
      <c r="DT76" s="331"/>
      <c r="DU76" s="331"/>
      <c r="DV76" s="331"/>
      <c r="DW76" s="331"/>
      <c r="DX76" s="331"/>
      <c r="DY76" s="331"/>
      <c r="DZ76" s="331"/>
      <c r="EA76" s="331"/>
      <c r="EB76" s="331"/>
      <c r="EC76" s="331"/>
      <c r="ED76" s="331"/>
      <c r="EE76" s="331"/>
      <c r="EF76" s="331"/>
      <c r="EG76" s="331"/>
      <c r="EH76" s="331"/>
      <c r="EI76" s="331"/>
      <c r="EJ76" s="331"/>
      <c r="EK76" s="331"/>
      <c r="EL76" s="331"/>
      <c r="EM76" s="331"/>
      <c r="EN76" s="331"/>
      <c r="EO76" s="331"/>
      <c r="EP76" s="331"/>
      <c r="EQ76" s="331"/>
      <c r="ER76" s="331"/>
      <c r="ES76" s="331"/>
      <c r="ET76" s="331"/>
      <c r="EU76" s="331"/>
      <c r="EV76" s="331"/>
      <c r="EW76" s="331"/>
      <c r="EX76" s="331"/>
      <c r="EY76" s="331"/>
      <c r="EZ76" s="331"/>
      <c r="FA76" s="331"/>
      <c r="FB76" s="331"/>
      <c r="FC76" s="331"/>
      <c r="FD76" s="331"/>
      <c r="FE76" s="331"/>
      <c r="FF76" s="331"/>
      <c r="FG76" s="331"/>
      <c r="FH76" s="331"/>
      <c r="FI76" s="331"/>
      <c r="FJ76" s="331"/>
      <c r="FK76" s="331"/>
      <c r="FL76" s="331"/>
      <c r="FM76" s="331"/>
      <c r="FN76" s="331"/>
      <c r="FO76" s="331"/>
      <c r="FP76" s="331"/>
      <c r="FQ76" s="331"/>
      <c r="FR76" s="331"/>
      <c r="FS76" s="331"/>
      <c r="FT76" s="331"/>
      <c r="FU76" s="331"/>
      <c r="FV76" s="331"/>
      <c r="FW76" s="331"/>
      <c r="FX76" s="331"/>
      <c r="FY76" s="331"/>
      <c r="FZ76" s="331"/>
      <c r="GA76" s="331"/>
      <c r="GB76" s="331"/>
      <c r="GC76" s="331"/>
      <c r="GD76" s="331"/>
      <c r="GE76" s="331"/>
      <c r="GF76" s="331"/>
      <c r="GG76" s="331"/>
      <c r="GH76" s="331"/>
      <c r="GI76" s="331"/>
      <c r="GJ76" s="331"/>
      <c r="GK76" s="331"/>
      <c r="GL76" s="331"/>
      <c r="GM76" s="331"/>
      <c r="GN76" s="331"/>
      <c r="GO76" s="331"/>
      <c r="GP76" s="331"/>
      <c r="GQ76" s="331"/>
      <c r="GR76" s="331"/>
      <c r="GS76" s="331"/>
      <c r="GT76" s="331"/>
      <c r="GU76" s="331"/>
      <c r="GV76" s="331"/>
      <c r="GW76" s="331"/>
      <c r="GX76" s="331"/>
      <c r="GY76" s="331"/>
      <c r="GZ76" s="331"/>
      <c r="HA76" s="331"/>
      <c r="HB76" s="331"/>
      <c r="HC76" s="331"/>
      <c r="HD76" s="331"/>
      <c r="HE76" s="331"/>
      <c r="HF76" s="331"/>
      <c r="HG76" s="331"/>
      <c r="HH76" s="331"/>
      <c r="HI76" s="331"/>
      <c r="HJ76" s="331"/>
      <c r="HK76" s="331"/>
      <c r="HL76" s="331"/>
      <c r="HM76" s="331"/>
    </row>
    <row r="77" spans="1:221" s="330" customFormat="1" x14ac:dyDescent="0.25">
      <c r="A77" s="311"/>
      <c r="F77" s="331"/>
      <c r="G77" s="331"/>
      <c r="H77" s="331"/>
      <c r="I77" s="331"/>
      <c r="J77" s="331"/>
      <c r="K77" s="331"/>
      <c r="L77" s="331"/>
      <c r="M77" s="332"/>
      <c r="N77" s="332"/>
      <c r="O77" s="332"/>
      <c r="P77" s="332"/>
      <c r="Q77" s="320"/>
      <c r="R77" s="320"/>
      <c r="S77" s="333"/>
      <c r="T77" s="333"/>
      <c r="U77" s="333"/>
      <c r="V77" s="331"/>
      <c r="W77" s="331"/>
      <c r="X77" s="331"/>
      <c r="Y77" s="331"/>
      <c r="Z77" s="331"/>
      <c r="AA77" s="331"/>
      <c r="AB77" s="331"/>
      <c r="AC77" s="331"/>
      <c r="AD77" s="331"/>
      <c r="AE77" s="331"/>
      <c r="AF77" s="331"/>
      <c r="AG77" s="331"/>
      <c r="AH77" s="331"/>
      <c r="AI77" s="331"/>
      <c r="AJ77" s="331"/>
      <c r="AK77" s="331"/>
      <c r="AL77" s="331"/>
      <c r="AM77" s="331"/>
      <c r="AN77" s="331"/>
      <c r="AO77" s="331"/>
      <c r="AP77" s="331"/>
      <c r="AQ77" s="331"/>
      <c r="AR77" s="331"/>
      <c r="AS77" s="331"/>
      <c r="AT77" s="331"/>
      <c r="AU77" s="331"/>
      <c r="AV77" s="331"/>
      <c r="AW77" s="331"/>
      <c r="AX77" s="331"/>
      <c r="AY77" s="331"/>
      <c r="AZ77" s="331"/>
      <c r="BA77" s="331"/>
      <c r="BB77" s="331"/>
      <c r="BC77" s="331"/>
      <c r="BD77" s="331"/>
      <c r="BE77" s="331"/>
      <c r="BF77" s="331"/>
      <c r="BG77" s="331"/>
      <c r="BH77" s="331"/>
      <c r="BI77" s="331"/>
      <c r="BJ77" s="331"/>
      <c r="BK77" s="331"/>
      <c r="BL77" s="331"/>
      <c r="BM77" s="331"/>
      <c r="BN77" s="331"/>
      <c r="BO77" s="331"/>
      <c r="BP77" s="331"/>
      <c r="BQ77" s="331"/>
      <c r="BR77" s="331"/>
      <c r="BS77" s="331"/>
      <c r="BT77" s="331"/>
      <c r="BU77" s="331"/>
      <c r="BV77" s="331"/>
      <c r="BW77" s="331"/>
      <c r="BX77" s="331"/>
      <c r="BY77" s="331"/>
      <c r="BZ77" s="331"/>
      <c r="CA77" s="331"/>
      <c r="CB77" s="331"/>
      <c r="CC77" s="331"/>
      <c r="CD77" s="331"/>
      <c r="CE77" s="331"/>
      <c r="CF77" s="331"/>
      <c r="CG77" s="331"/>
      <c r="CH77" s="331"/>
      <c r="CI77" s="331"/>
      <c r="CJ77" s="331"/>
      <c r="CK77" s="331"/>
      <c r="CL77" s="331"/>
      <c r="CM77" s="331"/>
      <c r="CN77" s="331"/>
      <c r="CO77" s="331"/>
      <c r="CP77" s="331"/>
      <c r="CQ77" s="331"/>
      <c r="CR77" s="331"/>
      <c r="CS77" s="331"/>
      <c r="CT77" s="331"/>
      <c r="CU77" s="331"/>
      <c r="CV77" s="331"/>
      <c r="CW77" s="331"/>
      <c r="CX77" s="331"/>
      <c r="CY77" s="331"/>
      <c r="CZ77" s="331"/>
      <c r="DA77" s="331"/>
      <c r="DB77" s="331"/>
      <c r="DC77" s="331"/>
      <c r="DD77" s="331"/>
      <c r="DE77" s="331"/>
      <c r="DF77" s="331"/>
      <c r="DG77" s="331"/>
      <c r="DH77" s="331"/>
      <c r="DI77" s="331"/>
      <c r="DJ77" s="331"/>
      <c r="DK77" s="331"/>
      <c r="DL77" s="331"/>
      <c r="DM77" s="331"/>
      <c r="DN77" s="331"/>
      <c r="DO77" s="331"/>
      <c r="DP77" s="331"/>
      <c r="DQ77" s="331"/>
      <c r="DR77" s="331"/>
      <c r="DS77" s="331"/>
      <c r="DT77" s="331"/>
      <c r="DU77" s="331"/>
      <c r="DV77" s="331"/>
      <c r="DW77" s="331"/>
      <c r="DX77" s="331"/>
      <c r="DY77" s="331"/>
      <c r="DZ77" s="331"/>
      <c r="EA77" s="331"/>
      <c r="EB77" s="331"/>
      <c r="EC77" s="331"/>
      <c r="ED77" s="331"/>
      <c r="EE77" s="331"/>
      <c r="EF77" s="331"/>
      <c r="EG77" s="331"/>
      <c r="EH77" s="331"/>
      <c r="EI77" s="331"/>
      <c r="EJ77" s="331"/>
      <c r="EK77" s="331"/>
      <c r="EL77" s="331"/>
      <c r="EM77" s="331"/>
      <c r="EN77" s="331"/>
      <c r="EO77" s="331"/>
      <c r="EP77" s="331"/>
      <c r="EQ77" s="331"/>
      <c r="ER77" s="331"/>
      <c r="ES77" s="331"/>
      <c r="ET77" s="331"/>
      <c r="EU77" s="331"/>
      <c r="EV77" s="331"/>
      <c r="EW77" s="331"/>
      <c r="EX77" s="331"/>
      <c r="EY77" s="331"/>
      <c r="EZ77" s="331"/>
      <c r="FA77" s="331"/>
      <c r="FB77" s="331"/>
      <c r="FC77" s="331"/>
      <c r="FD77" s="331"/>
      <c r="FE77" s="331"/>
      <c r="FF77" s="331"/>
      <c r="FG77" s="331"/>
      <c r="FH77" s="331"/>
      <c r="FI77" s="331"/>
      <c r="FJ77" s="331"/>
      <c r="FK77" s="331"/>
      <c r="FL77" s="331"/>
      <c r="FM77" s="331"/>
      <c r="FN77" s="331"/>
      <c r="FO77" s="331"/>
      <c r="FP77" s="331"/>
      <c r="FQ77" s="331"/>
      <c r="FR77" s="331"/>
      <c r="FS77" s="331"/>
      <c r="FT77" s="331"/>
      <c r="FU77" s="331"/>
      <c r="FV77" s="331"/>
      <c r="FW77" s="331"/>
      <c r="FX77" s="331"/>
      <c r="FY77" s="331"/>
      <c r="FZ77" s="331"/>
      <c r="GA77" s="331"/>
      <c r="GB77" s="331"/>
      <c r="GC77" s="331"/>
      <c r="GD77" s="331"/>
      <c r="GE77" s="331"/>
      <c r="GF77" s="331"/>
      <c r="GG77" s="331"/>
      <c r="GH77" s="331"/>
      <c r="GI77" s="331"/>
      <c r="GJ77" s="331"/>
      <c r="GK77" s="331"/>
      <c r="GL77" s="331"/>
      <c r="GM77" s="331"/>
      <c r="GN77" s="331"/>
      <c r="GO77" s="331"/>
      <c r="GP77" s="331"/>
      <c r="GQ77" s="331"/>
      <c r="GR77" s="331"/>
      <c r="GS77" s="331"/>
      <c r="GT77" s="331"/>
      <c r="GU77" s="331"/>
      <c r="GV77" s="331"/>
      <c r="GW77" s="331"/>
      <c r="GX77" s="331"/>
      <c r="GY77" s="331"/>
      <c r="GZ77" s="331"/>
      <c r="HA77" s="331"/>
      <c r="HB77" s="331"/>
      <c r="HC77" s="331"/>
      <c r="HD77" s="331"/>
      <c r="HE77" s="331"/>
      <c r="HF77" s="331"/>
      <c r="HG77" s="331"/>
      <c r="HH77" s="331"/>
      <c r="HI77" s="331"/>
      <c r="HJ77" s="331"/>
      <c r="HK77" s="331"/>
      <c r="HL77" s="331"/>
      <c r="HM77" s="331"/>
    </row>
    <row r="78" spans="1:221" s="330" customFormat="1" x14ac:dyDescent="0.25">
      <c r="A78" s="311"/>
      <c r="F78" s="331"/>
      <c r="G78" s="331"/>
      <c r="H78" s="331"/>
      <c r="I78" s="331"/>
      <c r="J78" s="331"/>
      <c r="K78" s="331"/>
      <c r="L78" s="331"/>
      <c r="M78" s="332"/>
      <c r="N78" s="332"/>
      <c r="O78" s="332"/>
      <c r="P78" s="332"/>
      <c r="Q78" s="320"/>
      <c r="R78" s="320"/>
      <c r="S78" s="333"/>
      <c r="T78" s="333"/>
      <c r="U78" s="333"/>
      <c r="V78" s="331"/>
      <c r="W78" s="331"/>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c r="AT78" s="331"/>
      <c r="AU78" s="331"/>
      <c r="AV78" s="331"/>
      <c r="AW78" s="331"/>
      <c r="AX78" s="331"/>
      <c r="AY78" s="331"/>
      <c r="AZ78" s="331"/>
      <c r="BA78" s="331"/>
      <c r="BB78" s="331"/>
      <c r="BC78" s="331"/>
      <c r="BD78" s="331"/>
      <c r="BE78" s="331"/>
      <c r="BF78" s="331"/>
      <c r="BG78" s="331"/>
      <c r="BH78" s="331"/>
      <c r="BI78" s="331"/>
      <c r="BJ78" s="331"/>
      <c r="BK78" s="331"/>
      <c r="BL78" s="331"/>
      <c r="BM78" s="331"/>
      <c r="BN78" s="331"/>
      <c r="BO78" s="331"/>
      <c r="BP78" s="331"/>
      <c r="BQ78" s="331"/>
      <c r="BR78" s="331"/>
      <c r="BS78" s="331"/>
      <c r="BT78" s="331"/>
      <c r="BU78" s="331"/>
      <c r="BV78" s="331"/>
      <c r="BW78" s="331"/>
      <c r="BX78" s="331"/>
      <c r="BY78" s="331"/>
      <c r="BZ78" s="331"/>
      <c r="CA78" s="331"/>
      <c r="CB78" s="331"/>
      <c r="CC78" s="331"/>
      <c r="CD78" s="331"/>
      <c r="CE78" s="331"/>
      <c r="CF78" s="331"/>
      <c r="CG78" s="331"/>
      <c r="CH78" s="331"/>
      <c r="CI78" s="331"/>
      <c r="CJ78" s="331"/>
      <c r="CK78" s="331"/>
      <c r="CL78" s="331"/>
      <c r="CM78" s="331"/>
      <c r="CN78" s="331"/>
      <c r="CO78" s="331"/>
      <c r="CP78" s="331"/>
      <c r="CQ78" s="331"/>
      <c r="CR78" s="331"/>
      <c r="CS78" s="331"/>
      <c r="CT78" s="331"/>
      <c r="CU78" s="331"/>
      <c r="CV78" s="331"/>
      <c r="CW78" s="331"/>
      <c r="CX78" s="331"/>
      <c r="CY78" s="331"/>
      <c r="CZ78" s="331"/>
      <c r="DA78" s="331"/>
      <c r="DB78" s="331"/>
      <c r="DC78" s="331"/>
      <c r="DD78" s="331"/>
      <c r="DE78" s="331"/>
      <c r="DF78" s="331"/>
      <c r="DG78" s="331"/>
      <c r="DH78" s="331"/>
      <c r="DI78" s="331"/>
      <c r="DJ78" s="331"/>
      <c r="DK78" s="331"/>
      <c r="DL78" s="331"/>
      <c r="DM78" s="331"/>
      <c r="DN78" s="331"/>
      <c r="DO78" s="331"/>
      <c r="DP78" s="331"/>
      <c r="DQ78" s="331"/>
      <c r="DR78" s="331"/>
      <c r="DS78" s="331"/>
      <c r="DT78" s="331"/>
      <c r="DU78" s="331"/>
      <c r="DV78" s="331"/>
      <c r="DW78" s="331"/>
      <c r="DX78" s="331"/>
      <c r="DY78" s="331"/>
      <c r="DZ78" s="331"/>
      <c r="EA78" s="331"/>
      <c r="EB78" s="331"/>
      <c r="EC78" s="331"/>
      <c r="ED78" s="331"/>
      <c r="EE78" s="331"/>
      <c r="EF78" s="331"/>
      <c r="EG78" s="331"/>
      <c r="EH78" s="331"/>
      <c r="EI78" s="331"/>
      <c r="EJ78" s="331"/>
      <c r="EK78" s="331"/>
      <c r="EL78" s="331"/>
      <c r="EM78" s="331"/>
      <c r="EN78" s="331"/>
      <c r="EO78" s="331"/>
      <c r="EP78" s="331"/>
      <c r="EQ78" s="331"/>
      <c r="ER78" s="331"/>
      <c r="ES78" s="331"/>
      <c r="ET78" s="331"/>
      <c r="EU78" s="331"/>
      <c r="EV78" s="331"/>
      <c r="EW78" s="331"/>
      <c r="EX78" s="331"/>
      <c r="EY78" s="331"/>
      <c r="EZ78" s="331"/>
      <c r="FA78" s="331"/>
      <c r="FB78" s="331"/>
      <c r="FC78" s="331"/>
      <c r="FD78" s="331"/>
      <c r="FE78" s="331"/>
      <c r="FF78" s="331"/>
      <c r="FG78" s="331"/>
      <c r="FH78" s="331"/>
      <c r="FI78" s="331"/>
      <c r="FJ78" s="331"/>
      <c r="FK78" s="331"/>
      <c r="FL78" s="331"/>
      <c r="FM78" s="331"/>
      <c r="FN78" s="331"/>
      <c r="FO78" s="331"/>
      <c r="FP78" s="331"/>
      <c r="FQ78" s="331"/>
      <c r="FR78" s="331"/>
      <c r="FS78" s="331"/>
      <c r="FT78" s="331"/>
      <c r="FU78" s="331"/>
      <c r="FV78" s="331"/>
      <c r="FW78" s="331"/>
      <c r="FX78" s="331"/>
      <c r="FY78" s="331"/>
      <c r="FZ78" s="331"/>
      <c r="GA78" s="331"/>
      <c r="GB78" s="331"/>
      <c r="GC78" s="331"/>
      <c r="GD78" s="331"/>
      <c r="GE78" s="331"/>
      <c r="GF78" s="331"/>
      <c r="GG78" s="331"/>
      <c r="GH78" s="331"/>
      <c r="GI78" s="331"/>
      <c r="GJ78" s="331"/>
      <c r="GK78" s="331"/>
      <c r="GL78" s="331"/>
      <c r="GM78" s="331"/>
      <c r="GN78" s="331"/>
      <c r="GO78" s="331"/>
      <c r="GP78" s="331"/>
      <c r="GQ78" s="331"/>
      <c r="GR78" s="331"/>
      <c r="GS78" s="331"/>
      <c r="GT78" s="331"/>
      <c r="GU78" s="331"/>
      <c r="GV78" s="331"/>
      <c r="GW78" s="331"/>
      <c r="GX78" s="331"/>
      <c r="GY78" s="331"/>
      <c r="GZ78" s="331"/>
      <c r="HA78" s="331"/>
      <c r="HB78" s="331"/>
      <c r="HC78" s="331"/>
      <c r="HD78" s="331"/>
      <c r="HE78" s="331"/>
      <c r="HF78" s="331"/>
      <c r="HG78" s="331"/>
      <c r="HH78" s="331"/>
      <c r="HI78" s="331"/>
      <c r="HJ78" s="331"/>
      <c r="HK78" s="331"/>
      <c r="HL78" s="331"/>
      <c r="HM78" s="331"/>
    </row>
    <row r="79" spans="1:221" s="330" customFormat="1" x14ac:dyDescent="0.25">
      <c r="A79" s="311"/>
      <c r="F79" s="331"/>
      <c r="G79" s="331"/>
      <c r="H79" s="331"/>
      <c r="I79" s="331"/>
      <c r="J79" s="331"/>
      <c r="K79" s="331"/>
      <c r="L79" s="331"/>
      <c r="M79" s="332"/>
      <c r="N79" s="332"/>
      <c r="O79" s="332"/>
      <c r="P79" s="332"/>
      <c r="Q79" s="320"/>
      <c r="R79" s="320"/>
      <c r="S79" s="333"/>
      <c r="T79" s="333"/>
      <c r="U79" s="333"/>
      <c r="V79" s="331"/>
      <c r="W79" s="331"/>
      <c r="X79" s="331"/>
      <c r="Y79" s="331"/>
      <c r="Z79" s="331"/>
      <c r="AA79" s="331"/>
      <c r="AB79" s="331"/>
      <c r="AC79" s="331"/>
      <c r="AD79" s="331"/>
      <c r="AE79" s="331"/>
      <c r="AF79" s="331"/>
      <c r="AG79" s="331"/>
      <c r="AH79" s="331"/>
      <c r="AI79" s="331"/>
      <c r="AJ79" s="331"/>
      <c r="AK79" s="331"/>
      <c r="AL79" s="331"/>
      <c r="AM79" s="331"/>
      <c r="AN79" s="331"/>
      <c r="AO79" s="331"/>
      <c r="AP79" s="331"/>
      <c r="AQ79" s="331"/>
      <c r="AR79" s="331"/>
      <c r="AS79" s="331"/>
      <c r="AT79" s="331"/>
      <c r="AU79" s="331"/>
      <c r="AV79" s="331"/>
      <c r="AW79" s="331"/>
      <c r="AX79" s="331"/>
      <c r="AY79" s="331"/>
      <c r="AZ79" s="331"/>
      <c r="BA79" s="331"/>
      <c r="BB79" s="331"/>
      <c r="BC79" s="331"/>
      <c r="BD79" s="331"/>
      <c r="BE79" s="331"/>
      <c r="BF79" s="331"/>
      <c r="BG79" s="331"/>
      <c r="BH79" s="331"/>
      <c r="BI79" s="331"/>
      <c r="BJ79" s="331"/>
      <c r="BK79" s="331"/>
      <c r="BL79" s="331"/>
      <c r="BM79" s="331"/>
      <c r="BN79" s="331"/>
      <c r="BO79" s="331"/>
      <c r="BP79" s="331"/>
      <c r="BQ79" s="331"/>
      <c r="BR79" s="331"/>
      <c r="BS79" s="331"/>
      <c r="BT79" s="331"/>
      <c r="BU79" s="331"/>
      <c r="BV79" s="331"/>
      <c r="BW79" s="331"/>
      <c r="BX79" s="331"/>
      <c r="BY79" s="331"/>
      <c r="BZ79" s="331"/>
      <c r="CA79" s="331"/>
      <c r="CB79" s="331"/>
      <c r="CC79" s="331"/>
      <c r="CD79" s="331"/>
      <c r="CE79" s="331"/>
      <c r="CF79" s="331"/>
      <c r="CG79" s="331"/>
      <c r="CH79" s="331"/>
      <c r="CI79" s="331"/>
      <c r="CJ79" s="331"/>
      <c r="CK79" s="331"/>
      <c r="CL79" s="331"/>
      <c r="CM79" s="331"/>
      <c r="CN79" s="331"/>
      <c r="CO79" s="331"/>
      <c r="CP79" s="331"/>
      <c r="CQ79" s="331"/>
      <c r="CR79" s="331"/>
      <c r="CS79" s="331"/>
      <c r="CT79" s="331"/>
      <c r="CU79" s="331"/>
      <c r="CV79" s="331"/>
      <c r="CW79" s="331"/>
      <c r="CX79" s="331"/>
      <c r="CY79" s="331"/>
      <c r="CZ79" s="331"/>
      <c r="DA79" s="331"/>
      <c r="DB79" s="331"/>
      <c r="DC79" s="331"/>
      <c r="DD79" s="331"/>
      <c r="DE79" s="331"/>
      <c r="DF79" s="331"/>
      <c r="DG79" s="331"/>
      <c r="DH79" s="331"/>
      <c r="DI79" s="331"/>
      <c r="DJ79" s="331"/>
      <c r="DK79" s="331"/>
      <c r="DL79" s="331"/>
      <c r="DM79" s="331"/>
      <c r="DN79" s="331"/>
      <c r="DO79" s="331"/>
      <c r="DP79" s="331"/>
      <c r="DQ79" s="331"/>
      <c r="DR79" s="331"/>
      <c r="DS79" s="331"/>
      <c r="DT79" s="331"/>
      <c r="DU79" s="331"/>
      <c r="DV79" s="331"/>
      <c r="DW79" s="331"/>
      <c r="DX79" s="331"/>
      <c r="DY79" s="331"/>
      <c r="DZ79" s="331"/>
      <c r="EA79" s="331"/>
      <c r="EB79" s="331"/>
      <c r="EC79" s="331"/>
      <c r="ED79" s="331"/>
      <c r="EE79" s="331"/>
      <c r="EF79" s="331"/>
      <c r="EG79" s="331"/>
      <c r="EH79" s="331"/>
      <c r="EI79" s="331"/>
      <c r="EJ79" s="331"/>
      <c r="EK79" s="331"/>
      <c r="EL79" s="331"/>
      <c r="EM79" s="331"/>
      <c r="EN79" s="331"/>
      <c r="EO79" s="331"/>
      <c r="EP79" s="331"/>
      <c r="EQ79" s="331"/>
      <c r="ER79" s="331"/>
      <c r="ES79" s="331"/>
      <c r="ET79" s="331"/>
      <c r="EU79" s="331"/>
      <c r="EV79" s="331"/>
      <c r="EW79" s="331"/>
      <c r="EX79" s="331"/>
      <c r="EY79" s="331"/>
      <c r="EZ79" s="331"/>
      <c r="FA79" s="331"/>
      <c r="FB79" s="331"/>
      <c r="FC79" s="331"/>
      <c r="FD79" s="331"/>
      <c r="FE79" s="331"/>
      <c r="FF79" s="331"/>
      <c r="FG79" s="331"/>
      <c r="FH79" s="331"/>
      <c r="FI79" s="331"/>
      <c r="FJ79" s="331"/>
      <c r="FK79" s="331"/>
      <c r="FL79" s="331"/>
      <c r="FM79" s="331"/>
      <c r="FN79" s="331"/>
      <c r="FO79" s="331"/>
      <c r="FP79" s="331"/>
      <c r="FQ79" s="331"/>
      <c r="FR79" s="331"/>
      <c r="FS79" s="331"/>
      <c r="FT79" s="331"/>
      <c r="FU79" s="331"/>
      <c r="FV79" s="331"/>
      <c r="FW79" s="331"/>
      <c r="FX79" s="331"/>
      <c r="FY79" s="331"/>
      <c r="FZ79" s="331"/>
      <c r="GA79" s="331"/>
      <c r="GB79" s="331"/>
      <c r="GC79" s="331"/>
      <c r="GD79" s="331"/>
      <c r="GE79" s="331"/>
      <c r="GF79" s="331"/>
      <c r="GG79" s="331"/>
      <c r="GH79" s="331"/>
      <c r="GI79" s="331"/>
      <c r="GJ79" s="331"/>
      <c r="GK79" s="331"/>
      <c r="GL79" s="331"/>
      <c r="GM79" s="331"/>
      <c r="GN79" s="331"/>
      <c r="GO79" s="331"/>
      <c r="GP79" s="331"/>
      <c r="GQ79" s="331"/>
      <c r="GR79" s="331"/>
      <c r="GS79" s="331"/>
      <c r="GT79" s="331"/>
      <c r="GU79" s="331"/>
      <c r="GV79" s="331"/>
      <c r="GW79" s="331"/>
      <c r="GX79" s="331"/>
      <c r="GY79" s="331"/>
      <c r="GZ79" s="331"/>
      <c r="HA79" s="331"/>
      <c r="HB79" s="331"/>
      <c r="HC79" s="331"/>
      <c r="HD79" s="331"/>
      <c r="HE79" s="331"/>
      <c r="HF79" s="331"/>
      <c r="HG79" s="331"/>
      <c r="HH79" s="331"/>
      <c r="HI79" s="331"/>
      <c r="HJ79" s="331"/>
      <c r="HK79" s="331"/>
      <c r="HL79" s="331"/>
      <c r="HM79" s="331"/>
    </row>
  </sheetData>
  <autoFilter ref="C3:S6" xr:uid="{00000000-0009-0000-0000-000002000000}"/>
  <mergeCells count="8">
    <mergeCell ref="B9:E9"/>
    <mergeCell ref="C1:S1"/>
    <mergeCell ref="F2:G2"/>
    <mergeCell ref="H2:I2"/>
    <mergeCell ref="K2:L2"/>
    <mergeCell ref="M2:U2"/>
    <mergeCell ref="B2:E2"/>
    <mergeCell ref="B8:G8"/>
  </mergeCell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1"/>
  <sheetViews>
    <sheetView view="pageBreakPreview" zoomScaleNormal="100" zoomScaleSheetLayoutView="100" workbookViewId="0">
      <selection activeCell="B22" sqref="B22"/>
    </sheetView>
  </sheetViews>
  <sheetFormatPr baseColWidth="10" defaultColWidth="11" defaultRowHeight="12.75" x14ac:dyDescent="0.25"/>
  <cols>
    <col min="1" max="1" width="11" style="263"/>
    <col min="2" max="2" width="39.125" style="263" customWidth="1"/>
    <col min="3" max="3" width="31" style="263" customWidth="1"/>
    <col min="4" max="4" width="13.625" style="263" customWidth="1"/>
    <col min="5" max="6" width="16.75" style="263" bestFit="1" customWidth="1"/>
    <col min="7" max="7" width="19.125" style="263" customWidth="1"/>
    <col min="8" max="8" width="18.75" style="263" customWidth="1"/>
    <col min="9" max="9" width="11" style="263"/>
    <col min="10" max="11" width="16.75" style="263" bestFit="1" customWidth="1"/>
    <col min="12" max="12" width="21.25" style="263" customWidth="1"/>
    <col min="13" max="16384" width="11" style="263"/>
  </cols>
  <sheetData>
    <row r="1" spans="1:12" ht="15.75" x14ac:dyDescent="0.25">
      <c r="B1" s="432" t="s">
        <v>472</v>
      </c>
      <c r="C1" s="433"/>
      <c r="D1" s="433"/>
      <c r="E1" s="433"/>
      <c r="F1" s="433"/>
      <c r="G1" s="433"/>
      <c r="H1" s="434"/>
    </row>
    <row r="2" spans="1:12" ht="15.75" x14ac:dyDescent="0.25">
      <c r="B2" s="435" t="s">
        <v>436</v>
      </c>
      <c r="C2" s="436"/>
      <c r="D2" s="436"/>
      <c r="E2" s="436"/>
      <c r="F2" s="436"/>
      <c r="G2" s="436"/>
      <c r="H2" s="437"/>
    </row>
    <row r="3" spans="1:12" x14ac:dyDescent="0.25">
      <c r="B3" s="264" t="s">
        <v>437</v>
      </c>
      <c r="C3" s="265"/>
      <c r="D3" s="265"/>
      <c r="E3" s="265"/>
      <c r="F3" s="265"/>
      <c r="G3" s="265"/>
      <c r="H3" s="266"/>
    </row>
    <row r="4" spans="1:12" ht="38.25" x14ac:dyDescent="0.25">
      <c r="B4" s="288" t="s">
        <v>16</v>
      </c>
      <c r="C4" s="289" t="s">
        <v>438</v>
      </c>
      <c r="D4" s="289" t="s">
        <v>19</v>
      </c>
      <c r="E4" s="289" t="s">
        <v>439</v>
      </c>
      <c r="F4" s="267" t="s">
        <v>440</v>
      </c>
      <c r="G4" s="289" t="s">
        <v>473</v>
      </c>
      <c r="H4" s="268" t="s">
        <v>474</v>
      </c>
    </row>
    <row r="5" spans="1:12" ht="38.25" x14ac:dyDescent="0.25">
      <c r="A5" s="263">
        <v>9313</v>
      </c>
      <c r="B5" s="269" t="s">
        <v>600</v>
      </c>
      <c r="C5" s="270" t="s">
        <v>601</v>
      </c>
      <c r="D5" s="271" t="s">
        <v>602</v>
      </c>
      <c r="E5" s="389">
        <v>4826385070.9716883</v>
      </c>
      <c r="F5" s="390">
        <v>4733369314</v>
      </c>
      <c r="G5" s="391">
        <f>+E5-F5</f>
        <v>93015756.971688271</v>
      </c>
      <c r="H5" s="392">
        <f>+G5</f>
        <v>93015756.971688271</v>
      </c>
      <c r="J5" s="394"/>
      <c r="L5" s="394"/>
    </row>
    <row r="6" spans="1:12" ht="38.25" x14ac:dyDescent="0.25">
      <c r="A6" s="263">
        <v>9338</v>
      </c>
      <c r="B6" s="269" t="s">
        <v>603</v>
      </c>
      <c r="C6" s="270" t="s">
        <v>601</v>
      </c>
      <c r="D6" s="271" t="s">
        <v>604</v>
      </c>
      <c r="E6" s="389">
        <v>10113616335.25</v>
      </c>
      <c r="F6" s="390">
        <v>1361775332</v>
      </c>
      <c r="G6" s="391">
        <f t="shared" ref="G6:G20" si="0">+E6-F6</f>
        <v>8751841003.25</v>
      </c>
      <c r="H6" s="392">
        <v>3318436370</v>
      </c>
      <c r="J6" s="394"/>
      <c r="L6" s="394"/>
    </row>
    <row r="7" spans="1:12" ht="38.25" x14ac:dyDescent="0.25">
      <c r="A7" s="263">
        <v>9311</v>
      </c>
      <c r="B7" s="269" t="s">
        <v>605</v>
      </c>
      <c r="C7" s="270" t="s">
        <v>20</v>
      </c>
      <c r="D7" s="271" t="s">
        <v>606</v>
      </c>
      <c r="E7" s="389">
        <v>30873657728.799999</v>
      </c>
      <c r="F7" s="390">
        <v>30378393446.200001</v>
      </c>
      <c r="G7" s="391">
        <f t="shared" si="0"/>
        <v>495264282.59999847</v>
      </c>
      <c r="H7" s="392">
        <f>+G7</f>
        <v>495264282.59999847</v>
      </c>
      <c r="J7" s="394"/>
      <c r="L7" s="394"/>
    </row>
    <row r="8" spans="1:12" ht="51" x14ac:dyDescent="0.25">
      <c r="A8" s="263">
        <v>9304</v>
      </c>
      <c r="B8" s="269" t="s">
        <v>607</v>
      </c>
      <c r="C8" s="270" t="s">
        <v>608</v>
      </c>
      <c r="D8" s="271" t="s">
        <v>609</v>
      </c>
      <c r="E8" s="389">
        <v>14600486338.460001</v>
      </c>
      <c r="F8" s="390">
        <v>10659639783.24</v>
      </c>
      <c r="G8" s="391">
        <f t="shared" si="0"/>
        <v>3940846555.2200012</v>
      </c>
      <c r="H8" s="392">
        <f>+G8</f>
        <v>3940846555.2200012</v>
      </c>
      <c r="J8" s="394"/>
      <c r="L8" s="394"/>
    </row>
    <row r="9" spans="1:12" ht="51" x14ac:dyDescent="0.25">
      <c r="A9" s="263">
        <v>9315</v>
      </c>
      <c r="B9" s="269" t="s">
        <v>610</v>
      </c>
      <c r="C9" s="270" t="s">
        <v>650</v>
      </c>
      <c r="D9" s="271" t="s">
        <v>611</v>
      </c>
      <c r="E9" s="389">
        <v>4836566193</v>
      </c>
      <c r="F9" s="390">
        <v>4304183850</v>
      </c>
      <c r="G9" s="391">
        <f t="shared" si="0"/>
        <v>532382343</v>
      </c>
      <c r="H9" s="392">
        <v>532382343</v>
      </c>
      <c r="J9" s="394"/>
      <c r="L9" s="394"/>
    </row>
    <row r="10" spans="1:12" ht="51" x14ac:dyDescent="0.25">
      <c r="A10" s="263">
        <v>9322</v>
      </c>
      <c r="B10" s="269" t="s">
        <v>627</v>
      </c>
      <c r="C10" s="270" t="s">
        <v>612</v>
      </c>
      <c r="D10" s="271" t="s">
        <v>315</v>
      </c>
      <c r="E10" s="389">
        <v>10381726100</v>
      </c>
      <c r="F10" s="390">
        <v>9062364025</v>
      </c>
      <c r="G10" s="391">
        <f t="shared" si="0"/>
        <v>1319362075</v>
      </c>
      <c r="H10" s="392">
        <f>+G10</f>
        <v>1319362075</v>
      </c>
      <c r="J10" s="394"/>
      <c r="L10" s="394"/>
    </row>
    <row r="11" spans="1:12" ht="76.5" x14ac:dyDescent="0.25">
      <c r="A11" s="263">
        <v>9323</v>
      </c>
      <c r="B11" s="269" t="s">
        <v>283</v>
      </c>
      <c r="C11" s="270" t="s">
        <v>612</v>
      </c>
      <c r="D11" s="271" t="s">
        <v>639</v>
      </c>
      <c r="E11" s="389">
        <v>518300000</v>
      </c>
      <c r="F11" s="390">
        <v>381270408</v>
      </c>
      <c r="G11" s="391">
        <f t="shared" si="0"/>
        <v>137029592</v>
      </c>
      <c r="H11" s="392">
        <v>137029592</v>
      </c>
      <c r="J11" s="394"/>
      <c r="L11" s="394"/>
    </row>
    <row r="12" spans="1:12" ht="63.75" x14ac:dyDescent="0.25">
      <c r="A12" s="263">
        <v>9333</v>
      </c>
      <c r="B12" s="272" t="s">
        <v>615</v>
      </c>
      <c r="C12" s="270" t="s">
        <v>329</v>
      </c>
      <c r="D12" s="271" t="s">
        <v>614</v>
      </c>
      <c r="E12" s="389">
        <v>17004028000</v>
      </c>
      <c r="F12" s="390">
        <v>6112636724</v>
      </c>
      <c r="G12" s="391">
        <f t="shared" si="0"/>
        <v>10891391276</v>
      </c>
      <c r="H12" s="392">
        <v>6644242800</v>
      </c>
      <c r="J12" s="394"/>
      <c r="L12" s="394"/>
    </row>
    <row r="13" spans="1:12" ht="63.75" x14ac:dyDescent="0.25">
      <c r="A13" s="263">
        <v>9352</v>
      </c>
      <c r="B13" s="272" t="s">
        <v>616</v>
      </c>
      <c r="C13" s="270" t="s">
        <v>329</v>
      </c>
      <c r="D13" s="271" t="s">
        <v>555</v>
      </c>
      <c r="E13" s="389">
        <v>2771970825</v>
      </c>
      <c r="F13" s="390">
        <v>0</v>
      </c>
      <c r="G13" s="391">
        <f t="shared" si="0"/>
        <v>2771970825</v>
      </c>
      <c r="H13" s="392">
        <f>+G13*72%</f>
        <v>1995818994</v>
      </c>
      <c r="J13" s="394"/>
      <c r="L13" s="394"/>
    </row>
    <row r="14" spans="1:12" ht="38.25" x14ac:dyDescent="0.25">
      <c r="A14" s="263">
        <v>9349</v>
      </c>
      <c r="B14" s="269" t="s">
        <v>617</v>
      </c>
      <c r="C14" s="270" t="s">
        <v>329</v>
      </c>
      <c r="D14" s="271" t="s">
        <v>555</v>
      </c>
      <c r="E14" s="389">
        <v>545637000</v>
      </c>
      <c r="F14" s="390">
        <v>2037700</v>
      </c>
      <c r="G14" s="391">
        <f t="shared" si="0"/>
        <v>543599300</v>
      </c>
      <c r="H14" s="392">
        <f>+G14*71%</f>
        <v>385955503</v>
      </c>
      <c r="J14" s="394"/>
      <c r="L14" s="394"/>
    </row>
    <row r="15" spans="1:12" ht="63.75" x14ac:dyDescent="0.25">
      <c r="A15" s="263">
        <v>9351</v>
      </c>
      <c r="B15" s="269" t="s">
        <v>618</v>
      </c>
      <c r="C15" s="270" t="s">
        <v>329</v>
      </c>
      <c r="D15" s="271" t="s">
        <v>555</v>
      </c>
      <c r="E15" s="389">
        <v>2997115621</v>
      </c>
      <c r="F15" s="390">
        <v>0</v>
      </c>
      <c r="G15" s="391">
        <f t="shared" si="0"/>
        <v>2997115621</v>
      </c>
      <c r="H15" s="392">
        <v>1888182850</v>
      </c>
      <c r="J15" s="394"/>
      <c r="L15" s="394"/>
    </row>
    <row r="16" spans="1:12" ht="51" x14ac:dyDescent="0.25">
      <c r="A16" s="263">
        <v>9348</v>
      </c>
      <c r="B16" s="269" t="s">
        <v>619</v>
      </c>
      <c r="C16" s="270" t="s">
        <v>329</v>
      </c>
      <c r="D16" s="271" t="s">
        <v>555</v>
      </c>
      <c r="E16" s="389">
        <v>1794652064</v>
      </c>
      <c r="F16" s="390">
        <v>0</v>
      </c>
      <c r="G16" s="391">
        <f t="shared" si="0"/>
        <v>1794652064</v>
      </c>
      <c r="H16" s="392">
        <f>+G16</f>
        <v>1794652064</v>
      </c>
      <c r="J16" s="394"/>
      <c r="L16" s="394"/>
    </row>
    <row r="17" spans="1:12" ht="114.75" x14ac:dyDescent="0.25">
      <c r="A17" s="263">
        <v>9347</v>
      </c>
      <c r="B17" s="393" t="s">
        <v>620</v>
      </c>
      <c r="C17" s="270" t="s">
        <v>329</v>
      </c>
      <c r="D17" s="271" t="s">
        <v>555</v>
      </c>
      <c r="E17" s="389">
        <v>948204700</v>
      </c>
      <c r="F17" s="390">
        <v>35000000</v>
      </c>
      <c r="G17" s="391">
        <f t="shared" si="0"/>
        <v>913204700</v>
      </c>
      <c r="H17" s="392">
        <v>913204700</v>
      </c>
      <c r="J17" s="394"/>
      <c r="L17" s="394"/>
    </row>
    <row r="18" spans="1:12" ht="51" x14ac:dyDescent="0.25">
      <c r="A18" s="263">
        <v>9345</v>
      </c>
      <c r="B18" s="269" t="s">
        <v>621</v>
      </c>
      <c r="C18" s="270" t="s">
        <v>326</v>
      </c>
      <c r="D18" s="271" t="s">
        <v>622</v>
      </c>
      <c r="E18" s="389">
        <v>4781782871</v>
      </c>
      <c r="F18" s="390">
        <v>495348106</v>
      </c>
      <c r="G18" s="391">
        <f t="shared" si="0"/>
        <v>4286434765</v>
      </c>
      <c r="H18" s="392">
        <v>2614725200</v>
      </c>
      <c r="J18" s="394"/>
      <c r="L18" s="394"/>
    </row>
    <row r="19" spans="1:12" ht="89.25" x14ac:dyDescent="0.25">
      <c r="A19" s="263">
        <v>9346</v>
      </c>
      <c r="B19" s="393" t="s">
        <v>623</v>
      </c>
      <c r="C19" s="270" t="s">
        <v>326</v>
      </c>
      <c r="D19" s="271" t="s">
        <v>624</v>
      </c>
      <c r="E19" s="389">
        <v>871603197</v>
      </c>
      <c r="F19" s="390">
        <v>362781275</v>
      </c>
      <c r="G19" s="391">
        <f t="shared" si="0"/>
        <v>508821922</v>
      </c>
      <c r="H19" s="392">
        <f>+G19</f>
        <v>508821922</v>
      </c>
      <c r="J19" s="394"/>
      <c r="L19" s="394"/>
    </row>
    <row r="20" spans="1:12" ht="51" x14ac:dyDescent="0.25">
      <c r="A20" s="263">
        <v>9350</v>
      </c>
      <c r="B20" s="269" t="s">
        <v>625</v>
      </c>
      <c r="C20" s="270" t="s">
        <v>329</v>
      </c>
      <c r="D20" s="271" t="s">
        <v>626</v>
      </c>
      <c r="E20" s="389">
        <v>3247294947</v>
      </c>
      <c r="F20" s="390">
        <v>906792614</v>
      </c>
      <c r="G20" s="391">
        <f t="shared" si="0"/>
        <v>2340502333</v>
      </c>
      <c r="H20" s="392">
        <f>+G20</f>
        <v>2340502333</v>
      </c>
      <c r="J20" s="394"/>
      <c r="L20" s="394"/>
    </row>
    <row r="21" spans="1:12" ht="76.5" x14ac:dyDescent="0.25">
      <c r="A21" s="263">
        <v>9353</v>
      </c>
      <c r="B21" s="269" t="s">
        <v>641</v>
      </c>
      <c r="C21" s="270" t="s">
        <v>326</v>
      </c>
      <c r="D21" s="271" t="s">
        <v>640</v>
      </c>
      <c r="E21" s="389">
        <v>387900000</v>
      </c>
      <c r="F21" s="390">
        <v>1481550</v>
      </c>
      <c r="G21" s="391">
        <f t="shared" ref="G21:G22" si="1">+E21-F21</f>
        <v>386418450</v>
      </c>
      <c r="H21" s="392">
        <f>+G21</f>
        <v>386418450</v>
      </c>
      <c r="L21" s="394"/>
    </row>
    <row r="22" spans="1:12" ht="51" x14ac:dyDescent="0.25">
      <c r="B22" s="269" t="s">
        <v>651</v>
      </c>
      <c r="C22" s="270" t="s">
        <v>326</v>
      </c>
      <c r="D22" s="271" t="s">
        <v>642</v>
      </c>
      <c r="E22" s="396">
        <v>24566200</v>
      </c>
      <c r="F22" s="390">
        <v>0</v>
      </c>
      <c r="G22" s="391">
        <f t="shared" si="1"/>
        <v>24566200</v>
      </c>
      <c r="H22" s="392">
        <f>+G22</f>
        <v>24566200</v>
      </c>
      <c r="L22" s="394"/>
    </row>
    <row r="23" spans="1:12" x14ac:dyDescent="0.25">
      <c r="B23" s="269"/>
      <c r="C23" s="270"/>
      <c r="D23" s="271"/>
      <c r="E23" s="389"/>
      <c r="F23" s="390"/>
      <c r="G23" s="391"/>
      <c r="H23" s="392"/>
    </row>
    <row r="24" spans="1:12" x14ac:dyDescent="0.25">
      <c r="B24" s="430" t="s">
        <v>453</v>
      </c>
      <c r="C24" s="431"/>
      <c r="D24" s="431"/>
      <c r="E24" s="431"/>
      <c r="F24" s="431"/>
      <c r="G24" s="273">
        <f>SUM(G5:G23)</f>
        <v>42728419064.041687</v>
      </c>
      <c r="H24" s="274">
        <f>SUM(H5:H23)</f>
        <v>29333427990.791687</v>
      </c>
      <c r="J24" s="394"/>
      <c r="K24" s="394"/>
    </row>
    <row r="25" spans="1:12" ht="15" x14ac:dyDescent="0.25">
      <c r="B25" s="275"/>
      <c r="C25" s="276"/>
      <c r="D25" s="276"/>
      <c r="E25" s="277"/>
      <c r="F25" s="290"/>
      <c r="H25" s="291"/>
    </row>
    <row r="26" spans="1:12" x14ac:dyDescent="0.2">
      <c r="B26" s="424" t="s">
        <v>442</v>
      </c>
      <c r="C26" s="425"/>
      <c r="D26" s="425"/>
      <c r="E26" s="425"/>
      <c r="F26" s="425"/>
      <c r="G26" s="425"/>
      <c r="H26" s="426"/>
    </row>
    <row r="27" spans="1:12" ht="25.5" x14ac:dyDescent="0.25">
      <c r="B27" s="438" t="s">
        <v>16</v>
      </c>
      <c r="C27" s="439"/>
      <c r="D27" s="440" t="s">
        <v>438</v>
      </c>
      <c r="E27" s="429"/>
      <c r="F27" s="289" t="s">
        <v>19</v>
      </c>
      <c r="G27" s="289" t="s">
        <v>475</v>
      </c>
      <c r="H27" s="268" t="s">
        <v>474</v>
      </c>
    </row>
    <row r="28" spans="1:12" ht="80.25" customHeight="1" x14ac:dyDescent="0.25">
      <c r="B28" s="427" t="s">
        <v>369</v>
      </c>
      <c r="C28" s="428"/>
      <c r="D28" s="428" t="s">
        <v>628</v>
      </c>
      <c r="E28" s="429"/>
      <c r="F28" s="292" t="s">
        <v>630</v>
      </c>
      <c r="G28" s="294">
        <v>8200000000</v>
      </c>
      <c r="H28" s="295">
        <f>+G28</f>
        <v>8200000000</v>
      </c>
    </row>
    <row r="29" spans="1:12" ht="46.5" customHeight="1" x14ac:dyDescent="0.25">
      <c r="B29" s="427" t="s">
        <v>222</v>
      </c>
      <c r="C29" s="428"/>
      <c r="D29" s="428" t="s">
        <v>629</v>
      </c>
      <c r="E29" s="429"/>
      <c r="F29" s="292" t="s">
        <v>630</v>
      </c>
      <c r="G29" s="294">
        <v>1200000000</v>
      </c>
      <c r="H29" s="295">
        <f>+G29</f>
        <v>1200000000</v>
      </c>
    </row>
    <row r="30" spans="1:12" x14ac:dyDescent="0.25">
      <c r="B30" s="430" t="s">
        <v>453</v>
      </c>
      <c r="C30" s="431"/>
      <c r="D30" s="431"/>
      <c r="E30" s="431"/>
      <c r="F30" s="431"/>
      <c r="G30" s="278">
        <f>SUM(G28:G29)</f>
        <v>9400000000</v>
      </c>
      <c r="H30" s="279">
        <f>SUM(H28:H29)</f>
        <v>9400000000</v>
      </c>
    </row>
    <row r="31" spans="1:12" ht="15" x14ac:dyDescent="0.25">
      <c r="B31" s="293"/>
      <c r="F31" s="290"/>
      <c r="H31" s="291"/>
    </row>
    <row r="32" spans="1:12" x14ac:dyDescent="0.2">
      <c r="B32" s="280" t="s">
        <v>443</v>
      </c>
      <c r="C32" s="281"/>
      <c r="D32" s="281"/>
      <c r="E32" s="281"/>
      <c r="F32" s="281"/>
      <c r="G32" s="281"/>
      <c r="H32" s="282"/>
    </row>
    <row r="33" spans="2:10" ht="25.5" x14ac:dyDescent="0.25">
      <c r="B33" s="419" t="s">
        <v>444</v>
      </c>
      <c r="C33" s="420"/>
      <c r="D33" s="420"/>
      <c r="E33" s="420"/>
      <c r="F33" s="287" t="s">
        <v>445</v>
      </c>
      <c r="G33" s="283" t="s">
        <v>475</v>
      </c>
      <c r="H33" s="268" t="s">
        <v>474</v>
      </c>
    </row>
    <row r="34" spans="2:10" x14ac:dyDescent="0.25">
      <c r="B34" s="421" t="s">
        <v>631</v>
      </c>
      <c r="C34" s="422"/>
      <c r="D34" s="422"/>
      <c r="E34" s="423"/>
      <c r="F34" s="395" t="s">
        <v>630</v>
      </c>
      <c r="G34" s="296">
        <v>10103385016</v>
      </c>
      <c r="H34" s="297">
        <f>+G34</f>
        <v>10103385016</v>
      </c>
    </row>
    <row r="35" spans="2:10" x14ac:dyDescent="0.25">
      <c r="B35" s="430" t="s">
        <v>453</v>
      </c>
      <c r="C35" s="431"/>
      <c r="D35" s="431"/>
      <c r="E35" s="431"/>
      <c r="F35" s="431"/>
      <c r="G35" s="278">
        <f>SUM(G34)</f>
        <v>10103385016</v>
      </c>
      <c r="H35" s="279">
        <f>SUM(H34)</f>
        <v>10103385016</v>
      </c>
    </row>
    <row r="36" spans="2:10" ht="15" x14ac:dyDescent="0.2">
      <c r="B36" s="280" t="s">
        <v>446</v>
      </c>
      <c r="F36" s="290"/>
      <c r="H36" s="291"/>
    </row>
    <row r="37" spans="2:10" ht="25.5" x14ac:dyDescent="0.25">
      <c r="B37" s="419" t="s">
        <v>444</v>
      </c>
      <c r="C37" s="420"/>
      <c r="D37" s="420"/>
      <c r="E37" s="420"/>
      <c r="F37" s="287" t="s">
        <v>445</v>
      </c>
      <c r="G37" s="283" t="s">
        <v>475</v>
      </c>
      <c r="H37" s="268" t="s">
        <v>474</v>
      </c>
    </row>
    <row r="38" spans="2:10" x14ac:dyDescent="0.25">
      <c r="B38" s="421" t="s">
        <v>632</v>
      </c>
      <c r="C38" s="422"/>
      <c r="D38" s="422"/>
      <c r="E38" s="423"/>
      <c r="F38" s="296" t="s">
        <v>633</v>
      </c>
      <c r="G38" s="296">
        <v>50000000</v>
      </c>
      <c r="H38" s="297">
        <f>+G38</f>
        <v>50000000</v>
      </c>
    </row>
    <row r="39" spans="2:10" x14ac:dyDescent="0.25">
      <c r="B39" s="444" t="s">
        <v>441</v>
      </c>
      <c r="C39" s="445"/>
      <c r="D39" s="445"/>
      <c r="E39" s="445"/>
      <c r="F39" s="445"/>
      <c r="G39" s="284">
        <f>SUM(G38)</f>
        <v>50000000</v>
      </c>
      <c r="H39" s="285">
        <f>SUM(H38)</f>
        <v>50000000</v>
      </c>
    </row>
    <row r="40" spans="2:10" ht="15" x14ac:dyDescent="0.25">
      <c r="B40" s="293"/>
      <c r="F40" s="290"/>
      <c r="H40" s="291"/>
    </row>
    <row r="41" spans="2:10" ht="15" hidden="1" x14ac:dyDescent="0.25">
      <c r="B41" s="293"/>
      <c r="F41" s="290"/>
      <c r="H41" s="291"/>
    </row>
    <row r="42" spans="2:10" ht="15" hidden="1" x14ac:dyDescent="0.25">
      <c r="B42" s="293"/>
      <c r="F42" s="290"/>
      <c r="H42" s="291"/>
    </row>
    <row r="43" spans="2:10" ht="16.5" thickBot="1" x14ac:dyDescent="0.3">
      <c r="B43" s="441" t="s">
        <v>463</v>
      </c>
      <c r="C43" s="442"/>
      <c r="D43" s="442"/>
      <c r="E43" s="442"/>
      <c r="F43" s="442"/>
      <c r="G43" s="442"/>
      <c r="H43" s="443"/>
    </row>
    <row r="44" spans="2:10" ht="31.5" x14ac:dyDescent="0.25">
      <c r="B44" s="449" t="s">
        <v>447</v>
      </c>
      <c r="C44" s="450"/>
      <c r="D44" s="450"/>
      <c r="E44" s="450"/>
      <c r="F44" s="451"/>
      <c r="G44" s="298" t="s">
        <v>475</v>
      </c>
      <c r="H44" s="299" t="s">
        <v>474</v>
      </c>
    </row>
    <row r="45" spans="2:10" ht="15" x14ac:dyDescent="0.25">
      <c r="B45" s="452" t="s">
        <v>448</v>
      </c>
      <c r="C45" s="453"/>
      <c r="D45" s="453"/>
      <c r="E45" s="453"/>
      <c r="F45" s="454"/>
      <c r="G45" s="300">
        <f>+G24</f>
        <v>42728419064.041687</v>
      </c>
      <c r="H45" s="301">
        <f>+H24</f>
        <v>29333427990.791687</v>
      </c>
      <c r="J45" s="309"/>
    </row>
    <row r="46" spans="2:10" ht="15" x14ac:dyDescent="0.25">
      <c r="B46" s="452" t="s">
        <v>449</v>
      </c>
      <c r="C46" s="453"/>
      <c r="D46" s="453"/>
      <c r="E46" s="453"/>
      <c r="F46" s="454"/>
      <c r="G46" s="300">
        <f>+G30</f>
        <v>9400000000</v>
      </c>
      <c r="H46" s="301">
        <f>+H30</f>
        <v>9400000000</v>
      </c>
    </row>
    <row r="47" spans="2:10" ht="15" x14ac:dyDescent="0.25">
      <c r="B47" s="452" t="s">
        <v>450</v>
      </c>
      <c r="C47" s="453"/>
      <c r="D47" s="453"/>
      <c r="E47" s="453"/>
      <c r="F47" s="454"/>
      <c r="G47" s="302">
        <f>+G35</f>
        <v>10103385016</v>
      </c>
      <c r="H47" s="303">
        <f>+H35</f>
        <v>10103385016</v>
      </c>
    </row>
    <row r="48" spans="2:10" ht="15" x14ac:dyDescent="0.25">
      <c r="B48" s="455" t="s">
        <v>451</v>
      </c>
      <c r="C48" s="456"/>
      <c r="D48" s="456"/>
      <c r="E48" s="456"/>
      <c r="F48" s="457"/>
      <c r="G48" s="302">
        <f>+G39</f>
        <v>50000000</v>
      </c>
      <c r="H48" s="303">
        <f>+H39</f>
        <v>50000000</v>
      </c>
    </row>
    <row r="49" spans="2:8" ht="16.5" thickBot="1" x14ac:dyDescent="0.3">
      <c r="B49" s="458" t="s">
        <v>476</v>
      </c>
      <c r="C49" s="459"/>
      <c r="D49" s="459"/>
      <c r="E49" s="459"/>
      <c r="F49" s="460"/>
      <c r="G49" s="304">
        <f>SUM(G45:G48)</f>
        <v>62281804080.041687</v>
      </c>
      <c r="H49" s="305">
        <f>SUM(H45:H48)</f>
        <v>48886813006.791687</v>
      </c>
    </row>
    <row r="50" spans="2:8" ht="16.5" thickBot="1" x14ac:dyDescent="0.3">
      <c r="B50" s="446" t="s">
        <v>477</v>
      </c>
      <c r="C50" s="447"/>
      <c r="D50" s="447"/>
      <c r="E50" s="447"/>
      <c r="F50" s="448"/>
      <c r="G50" s="306">
        <f>+G49</f>
        <v>62281804080.041687</v>
      </c>
      <c r="H50" s="307">
        <f>+H49</f>
        <v>48886813006.791687</v>
      </c>
    </row>
    <row r="51" spans="2:8" x14ac:dyDescent="0.25">
      <c r="B51" s="308" t="s">
        <v>634</v>
      </c>
      <c r="C51" s="286"/>
      <c r="D51" s="286"/>
      <c r="E51" s="286"/>
      <c r="F51" s="286"/>
      <c r="G51" s="286"/>
      <c r="H51" s="286"/>
    </row>
  </sheetData>
  <mergeCells count="25">
    <mergeCell ref="B50:F50"/>
    <mergeCell ref="B44:F44"/>
    <mergeCell ref="B45:F45"/>
    <mergeCell ref="B46:F46"/>
    <mergeCell ref="B47:F47"/>
    <mergeCell ref="B48:F48"/>
    <mergeCell ref="B49:F49"/>
    <mergeCell ref="B43:H43"/>
    <mergeCell ref="B37:E37"/>
    <mergeCell ref="B38:E38"/>
    <mergeCell ref="B39:F39"/>
    <mergeCell ref="B35:F35"/>
    <mergeCell ref="B1:H1"/>
    <mergeCell ref="B2:H2"/>
    <mergeCell ref="B24:F24"/>
    <mergeCell ref="B27:C27"/>
    <mergeCell ref="D27:E27"/>
    <mergeCell ref="B33:E33"/>
    <mergeCell ref="B34:E34"/>
    <mergeCell ref="B26:H26"/>
    <mergeCell ref="B28:C28"/>
    <mergeCell ref="D28:E28"/>
    <mergeCell ref="B29:C29"/>
    <mergeCell ref="D29:E29"/>
    <mergeCell ref="B30:F30"/>
  </mergeCells>
  <conditionalFormatting sqref="B5:B20">
    <cfRule type="duplicateValues" dxfId="0" priority="1"/>
  </conditionalFormatting>
  <pageMargins left="0.23622047244094491" right="0.23622047244094491" top="0.74803149606299213" bottom="0.74803149606299213" header="0.31496062992125984" footer="0.31496062992125984"/>
  <pageSetup scale="79" fitToHeight="0" orientation="landscape" r:id="rId1"/>
  <rowBreaks count="2" manualBreakCount="2">
    <brk id="14" min="1" max="7" man="1"/>
    <brk id="31" min="1"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J81"/>
  <sheetViews>
    <sheetView topLeftCell="A4" zoomScale="70" zoomScaleNormal="70" workbookViewId="0">
      <selection activeCell="D52" sqref="D52:D53"/>
    </sheetView>
  </sheetViews>
  <sheetFormatPr baseColWidth="10" defaultColWidth="9.5" defaultRowHeight="12.75" x14ac:dyDescent="0.2"/>
  <cols>
    <col min="1" max="1" width="1.875" style="9" customWidth="1"/>
    <col min="2" max="2" width="53.625" style="10" customWidth="1"/>
    <col min="3" max="3" width="31.375" style="10" customWidth="1"/>
    <col min="4" max="4" width="25" style="10" customWidth="1"/>
    <col min="5" max="5" width="29.375" style="10" customWidth="1"/>
    <col min="6" max="6" width="25" style="10" customWidth="1"/>
    <col min="7" max="7" width="7" style="42" customWidth="1"/>
    <col min="8" max="11" width="26.875" style="10" customWidth="1"/>
    <col min="12" max="12" width="26.875" style="141" customWidth="1"/>
    <col min="13" max="13" width="26.875" style="142" customWidth="1"/>
    <col min="14" max="14" width="26.875" style="10" customWidth="1"/>
    <col min="15" max="15" width="26.875" style="142" customWidth="1"/>
    <col min="16" max="16" width="26.875" style="10" customWidth="1"/>
    <col min="17" max="17" width="26.875" style="142" customWidth="1"/>
    <col min="18" max="20" width="26.875" style="10" customWidth="1"/>
    <col min="21" max="21" width="22.625" style="143" customWidth="1"/>
    <col min="22" max="22" width="22.25" style="10" customWidth="1"/>
    <col min="23" max="23" width="25.75" style="144" customWidth="1"/>
    <col min="24" max="24" width="28.5" style="144" customWidth="1"/>
    <col min="25" max="25" width="23.75" style="10" customWidth="1"/>
    <col min="26" max="26" width="25" style="10" customWidth="1"/>
    <col min="27" max="28" width="32.875" style="10" customWidth="1"/>
    <col min="29" max="29" width="54.125" style="10" customWidth="1"/>
    <col min="30" max="32" width="15" style="30" customWidth="1"/>
    <col min="33" max="34" width="15" style="10" customWidth="1"/>
    <col min="35" max="35" width="15.25" style="10" bestFit="1" customWidth="1"/>
    <col min="36" max="36" width="12" style="10" bestFit="1" customWidth="1"/>
    <col min="37" max="16384" width="9.5" style="10"/>
  </cols>
  <sheetData>
    <row r="1" spans="1:36" x14ac:dyDescent="0.2">
      <c r="G1" s="10"/>
      <c r="L1" s="10"/>
      <c r="M1" s="10"/>
      <c r="O1" s="10"/>
      <c r="Q1" s="10"/>
      <c r="U1" s="10"/>
      <c r="W1" s="10"/>
      <c r="X1" s="10"/>
      <c r="AD1" s="10"/>
      <c r="AE1" s="10"/>
      <c r="AF1" s="10"/>
    </row>
    <row r="2" spans="1:36" x14ac:dyDescent="0.2">
      <c r="G2" s="10"/>
      <c r="L2" s="10"/>
      <c r="M2" s="10"/>
      <c r="O2" s="10"/>
      <c r="Q2" s="10"/>
      <c r="U2" s="10"/>
      <c r="W2" s="10"/>
      <c r="X2" s="10"/>
      <c r="AD2" s="10"/>
      <c r="AE2" s="10"/>
      <c r="AF2" s="10"/>
    </row>
    <row r="3" spans="1:36" ht="13.5" thickBot="1" x14ac:dyDescent="0.25">
      <c r="G3" s="10"/>
      <c r="L3" s="10"/>
      <c r="M3" s="10"/>
      <c r="O3" s="10"/>
      <c r="Q3" s="10"/>
      <c r="U3" s="10"/>
      <c r="W3" s="10"/>
      <c r="X3" s="10"/>
      <c r="AD3" s="10"/>
      <c r="AE3" s="10"/>
      <c r="AF3" s="10"/>
    </row>
    <row r="4" spans="1:36" ht="125.25" customHeight="1" thickBot="1" x14ac:dyDescent="0.25">
      <c r="B4" s="197"/>
      <c r="C4" s="469" t="s">
        <v>58</v>
      </c>
      <c r="D4" s="470"/>
      <c r="E4" s="470"/>
      <c r="F4" s="470"/>
      <c r="G4" s="470"/>
      <c r="H4" s="470"/>
      <c r="I4" s="470"/>
      <c r="J4" s="470"/>
      <c r="K4" s="470"/>
      <c r="L4" s="470"/>
      <c r="M4" s="470"/>
      <c r="N4" s="470"/>
      <c r="O4" s="470"/>
      <c r="P4" s="470"/>
      <c r="Q4" s="470"/>
      <c r="R4" s="470"/>
      <c r="S4" s="470"/>
      <c r="T4" s="470"/>
      <c r="U4" s="470"/>
      <c r="V4" s="470"/>
      <c r="W4" s="470"/>
      <c r="X4" s="471"/>
      <c r="Y4" s="472" t="s">
        <v>43</v>
      </c>
      <c r="Z4" s="473"/>
      <c r="AA4" s="473"/>
      <c r="AB4" s="473"/>
      <c r="AC4" s="474"/>
      <c r="AD4" s="10"/>
      <c r="AE4" s="10"/>
      <c r="AF4" s="10"/>
    </row>
    <row r="5" spans="1:36" ht="24.75" customHeight="1" thickBot="1" x14ac:dyDescent="0.25">
      <c r="A5" s="198"/>
      <c r="B5" s="199" t="s">
        <v>59</v>
      </c>
      <c r="C5" s="475" t="s">
        <v>60</v>
      </c>
      <c r="D5" s="476"/>
      <c r="E5" s="476"/>
      <c r="F5" s="476"/>
      <c r="G5" s="476"/>
      <c r="H5" s="476"/>
      <c r="I5" s="476"/>
      <c r="J5" s="476"/>
      <c r="K5" s="476"/>
      <c r="L5" s="476"/>
      <c r="M5" s="476"/>
      <c r="N5" s="476"/>
      <c r="O5" s="476"/>
      <c r="P5" s="476"/>
      <c r="Q5" s="476"/>
      <c r="R5" s="476"/>
      <c r="S5" s="476"/>
      <c r="T5" s="476"/>
      <c r="U5" s="476"/>
      <c r="V5" s="476"/>
      <c r="W5" s="476"/>
      <c r="X5" s="477"/>
      <c r="Y5" s="478" t="s">
        <v>61</v>
      </c>
      <c r="Z5" s="479"/>
      <c r="AA5" s="479"/>
      <c r="AB5" s="479"/>
      <c r="AC5" s="480"/>
      <c r="AD5" s="10"/>
      <c r="AE5" s="10"/>
      <c r="AF5" s="10"/>
    </row>
    <row r="6" spans="1:36" ht="40.5" customHeight="1" thickBot="1" x14ac:dyDescent="0.25">
      <c r="B6" s="11" t="s">
        <v>62</v>
      </c>
      <c r="C6" s="481" t="s">
        <v>63</v>
      </c>
      <c r="D6" s="482"/>
      <c r="E6" s="482"/>
      <c r="F6" s="482"/>
      <c r="G6" s="482"/>
      <c r="H6" s="482"/>
      <c r="I6" s="482"/>
      <c r="J6" s="482"/>
      <c r="K6" s="482"/>
      <c r="L6" s="482"/>
      <c r="M6" s="482"/>
      <c r="N6" s="482"/>
      <c r="O6" s="482"/>
      <c r="P6" s="482"/>
      <c r="Q6" s="482"/>
      <c r="R6" s="482"/>
      <c r="S6" s="482"/>
      <c r="T6" s="482"/>
      <c r="U6" s="482"/>
      <c r="V6" s="482"/>
      <c r="W6" s="482"/>
      <c r="X6" s="483"/>
      <c r="Y6" s="12" t="s">
        <v>64</v>
      </c>
      <c r="Z6" s="13">
        <v>2021</v>
      </c>
      <c r="AA6" s="14"/>
      <c r="AB6" s="246"/>
      <c r="AC6" s="15"/>
      <c r="AD6" s="10"/>
      <c r="AE6" s="10"/>
      <c r="AF6" s="10"/>
    </row>
    <row r="7" spans="1:36" ht="40.5" customHeight="1" x14ac:dyDescent="0.2">
      <c r="B7" s="16" t="s">
        <v>65</v>
      </c>
      <c r="C7" s="484" t="s">
        <v>259</v>
      </c>
      <c r="D7" s="485"/>
      <c r="E7" s="485"/>
      <c r="F7" s="485"/>
      <c r="G7" s="485"/>
      <c r="H7" s="485"/>
      <c r="I7" s="485"/>
      <c r="J7" s="485"/>
      <c r="K7" s="485"/>
      <c r="L7" s="485"/>
      <c r="M7" s="485"/>
      <c r="N7" s="485"/>
      <c r="O7" s="485"/>
      <c r="P7" s="485"/>
      <c r="Q7" s="485"/>
      <c r="R7" s="485"/>
      <c r="S7" s="485"/>
      <c r="T7" s="485"/>
      <c r="U7" s="485"/>
      <c r="V7" s="485"/>
      <c r="W7" s="485"/>
      <c r="X7" s="486"/>
      <c r="Y7" s="17" t="s">
        <v>66</v>
      </c>
      <c r="Z7" s="18"/>
      <c r="AA7" s="19"/>
      <c r="AB7" s="20" t="s">
        <v>67</v>
      </c>
      <c r="AC7" s="21">
        <v>11534355274</v>
      </c>
      <c r="AD7" s="10"/>
      <c r="AE7" s="10"/>
      <c r="AF7" s="10"/>
    </row>
    <row r="8" spans="1:36" ht="37.5" customHeight="1" thickBot="1" x14ac:dyDescent="0.25">
      <c r="B8" s="22" t="s">
        <v>68</v>
      </c>
      <c r="C8" s="461" t="s">
        <v>69</v>
      </c>
      <c r="D8" s="462"/>
      <c r="E8" s="462"/>
      <c r="F8" s="462"/>
      <c r="G8" s="462"/>
      <c r="H8" s="462"/>
      <c r="I8" s="462"/>
      <c r="J8" s="462"/>
      <c r="K8" s="462"/>
      <c r="L8" s="462"/>
      <c r="M8" s="462"/>
      <c r="N8" s="462"/>
      <c r="O8" s="462"/>
      <c r="P8" s="462"/>
      <c r="Q8" s="462"/>
      <c r="R8" s="462"/>
      <c r="S8" s="462"/>
      <c r="T8" s="462"/>
      <c r="U8" s="462"/>
      <c r="V8" s="462"/>
      <c r="W8" s="462"/>
      <c r="X8" s="463"/>
      <c r="Y8" s="23" t="s">
        <v>70</v>
      </c>
      <c r="Z8" s="24"/>
      <c r="AA8" s="25"/>
      <c r="AB8" s="26"/>
      <c r="AC8" s="27"/>
      <c r="AD8" s="10"/>
      <c r="AE8" s="10"/>
      <c r="AF8" s="10"/>
    </row>
    <row r="9" spans="1:36" ht="138" customHeight="1" thickBot="1" x14ac:dyDescent="0.25">
      <c r="B9" s="247"/>
      <c r="C9" s="464" t="s">
        <v>71</v>
      </c>
      <c r="D9" s="465"/>
      <c r="E9" s="465"/>
      <c r="F9" s="466"/>
      <c r="G9" s="28"/>
      <c r="H9" s="464" t="s">
        <v>72</v>
      </c>
      <c r="I9" s="465"/>
      <c r="J9" s="465"/>
      <c r="K9" s="465"/>
      <c r="L9" s="466"/>
      <c r="M9" s="464" t="s">
        <v>73</v>
      </c>
      <c r="N9" s="465"/>
      <c r="O9" s="465"/>
      <c r="P9" s="465"/>
      <c r="Q9" s="465"/>
      <c r="R9" s="465"/>
      <c r="S9" s="465"/>
      <c r="T9" s="466"/>
      <c r="U9" s="464" t="s">
        <v>74</v>
      </c>
      <c r="V9" s="466"/>
      <c r="W9" s="467" t="s">
        <v>75</v>
      </c>
      <c r="X9" s="468"/>
      <c r="Y9" s="487" t="s">
        <v>76</v>
      </c>
      <c r="Z9" s="467"/>
      <c r="AA9" s="468"/>
      <c r="AB9" s="29" t="s">
        <v>77</v>
      </c>
      <c r="AC9" s="488" t="s">
        <v>78</v>
      </c>
    </row>
    <row r="10" spans="1:36" ht="48" customHeight="1" x14ac:dyDescent="0.2">
      <c r="B10" s="499" t="s">
        <v>79</v>
      </c>
      <c r="C10" s="501" t="s">
        <v>80</v>
      </c>
      <c r="D10" s="503" t="s">
        <v>81</v>
      </c>
      <c r="E10" s="503" t="s">
        <v>82</v>
      </c>
      <c r="F10" s="503" t="s">
        <v>83</v>
      </c>
      <c r="G10" s="503" t="s">
        <v>84</v>
      </c>
      <c r="H10" s="505" t="s">
        <v>85</v>
      </c>
      <c r="I10" s="505" t="s">
        <v>33</v>
      </c>
      <c r="J10" s="503" t="s">
        <v>86</v>
      </c>
      <c r="K10" s="509" t="s">
        <v>87</v>
      </c>
      <c r="L10" s="522" t="s">
        <v>88</v>
      </c>
      <c r="M10" s="501" t="s">
        <v>267</v>
      </c>
      <c r="N10" s="509" t="s">
        <v>89</v>
      </c>
      <c r="O10" s="501" t="s">
        <v>268</v>
      </c>
      <c r="P10" s="509" t="s">
        <v>90</v>
      </c>
      <c r="Q10" s="501" t="s">
        <v>269</v>
      </c>
      <c r="R10" s="509" t="s">
        <v>91</v>
      </c>
      <c r="S10" s="501" t="s">
        <v>270</v>
      </c>
      <c r="T10" s="509" t="s">
        <v>92</v>
      </c>
      <c r="U10" s="511" t="s">
        <v>93</v>
      </c>
      <c r="V10" s="512"/>
      <c r="W10" s="507" t="s">
        <v>94</v>
      </c>
      <c r="X10" s="508"/>
      <c r="Y10" s="491" t="s">
        <v>95</v>
      </c>
      <c r="Z10" s="493" t="s">
        <v>96</v>
      </c>
      <c r="AA10" s="495" t="s">
        <v>97</v>
      </c>
      <c r="AB10" s="497" t="s">
        <v>98</v>
      </c>
      <c r="AC10" s="489"/>
    </row>
    <row r="11" spans="1:36" ht="60" customHeight="1" thickBot="1" x14ac:dyDescent="0.25">
      <c r="B11" s="500"/>
      <c r="C11" s="502"/>
      <c r="D11" s="504"/>
      <c r="E11" s="504"/>
      <c r="F11" s="504"/>
      <c r="G11" s="504"/>
      <c r="H11" s="506"/>
      <c r="I11" s="506"/>
      <c r="J11" s="504"/>
      <c r="K11" s="510"/>
      <c r="L11" s="523"/>
      <c r="M11" s="502"/>
      <c r="N11" s="510"/>
      <c r="O11" s="502"/>
      <c r="P11" s="510"/>
      <c r="Q11" s="502"/>
      <c r="R11" s="510"/>
      <c r="S11" s="502"/>
      <c r="T11" s="510"/>
      <c r="U11" s="31" t="s">
        <v>99</v>
      </c>
      <c r="V11" s="32" t="s">
        <v>100</v>
      </c>
      <c r="W11" s="33" t="s">
        <v>101</v>
      </c>
      <c r="X11" s="34" t="s">
        <v>102</v>
      </c>
      <c r="Y11" s="492"/>
      <c r="Z11" s="494"/>
      <c r="AA11" s="496"/>
      <c r="AB11" s="498"/>
      <c r="AC11" s="490"/>
    </row>
    <row r="12" spans="1:36" s="42" customFormat="1" ht="74.25" customHeight="1" x14ac:dyDescent="0.25">
      <c r="A12" s="35"/>
      <c r="B12" s="577" t="s">
        <v>103</v>
      </c>
      <c r="C12" s="513" t="s">
        <v>104</v>
      </c>
      <c r="D12" s="516" t="s">
        <v>105</v>
      </c>
      <c r="E12" s="519" t="s">
        <v>106</v>
      </c>
      <c r="F12" s="519" t="s">
        <v>262</v>
      </c>
      <c r="G12" s="560" t="s">
        <v>107</v>
      </c>
      <c r="H12" s="562" t="s">
        <v>108</v>
      </c>
      <c r="I12" s="519">
        <v>1</v>
      </c>
      <c r="J12" s="516" t="s">
        <v>109</v>
      </c>
      <c r="K12" s="516" t="s">
        <v>110</v>
      </c>
      <c r="L12" s="565" t="s">
        <v>111</v>
      </c>
      <c r="M12" s="36" t="s">
        <v>112</v>
      </c>
      <c r="N12" s="37">
        <v>0.25</v>
      </c>
      <c r="O12" s="36" t="s">
        <v>112</v>
      </c>
      <c r="P12" s="37">
        <v>0.25</v>
      </c>
      <c r="Q12" s="36" t="s">
        <v>112</v>
      </c>
      <c r="R12" s="38">
        <v>0.25</v>
      </c>
      <c r="S12" s="36" t="s">
        <v>112</v>
      </c>
      <c r="T12" s="37">
        <v>0.25</v>
      </c>
      <c r="U12" s="39">
        <v>1265536917</v>
      </c>
      <c r="V12" s="40">
        <f>+SUM(U12:U32)</f>
        <v>2762067869</v>
      </c>
      <c r="W12" s="545"/>
      <c r="X12" s="547"/>
      <c r="Y12" s="549"/>
      <c r="Z12" s="552"/>
      <c r="AA12" s="555"/>
      <c r="AB12" s="530"/>
      <c r="AC12" s="530"/>
      <c r="AD12" s="41"/>
      <c r="AE12" s="41"/>
      <c r="AF12" s="41"/>
      <c r="AH12" s="533"/>
      <c r="AI12" s="534"/>
      <c r="AJ12" s="534"/>
    </row>
    <row r="13" spans="1:36" s="42" customFormat="1" ht="87" customHeight="1" x14ac:dyDescent="0.25">
      <c r="A13" s="35"/>
      <c r="B13" s="578"/>
      <c r="C13" s="514"/>
      <c r="D13" s="517"/>
      <c r="E13" s="520"/>
      <c r="F13" s="520"/>
      <c r="G13" s="561"/>
      <c r="H13" s="563"/>
      <c r="I13" s="520"/>
      <c r="J13" s="517"/>
      <c r="K13" s="517"/>
      <c r="L13" s="566"/>
      <c r="M13" s="43" t="s">
        <v>113</v>
      </c>
      <c r="N13" s="44">
        <v>0.3</v>
      </c>
      <c r="O13" s="43" t="s">
        <v>113</v>
      </c>
      <c r="P13" s="44">
        <v>0.3</v>
      </c>
      <c r="Q13" s="43" t="s">
        <v>113</v>
      </c>
      <c r="R13" s="45">
        <v>0.3</v>
      </c>
      <c r="S13" s="43" t="s">
        <v>113</v>
      </c>
      <c r="T13" s="44">
        <v>0.1</v>
      </c>
      <c r="U13" s="46"/>
      <c r="V13" s="47"/>
      <c r="W13" s="546"/>
      <c r="X13" s="548"/>
      <c r="Y13" s="550"/>
      <c r="Z13" s="553"/>
      <c r="AA13" s="556"/>
      <c r="AB13" s="531"/>
      <c r="AC13" s="531"/>
      <c r="AD13" s="41"/>
      <c r="AE13" s="41"/>
      <c r="AF13" s="41"/>
      <c r="AH13" s="533"/>
      <c r="AI13" s="534"/>
      <c r="AJ13" s="534"/>
    </row>
    <row r="14" spans="1:36" s="42" customFormat="1" ht="87" customHeight="1" x14ac:dyDescent="0.25">
      <c r="A14" s="35"/>
      <c r="B14" s="578"/>
      <c r="C14" s="514"/>
      <c r="D14" s="517"/>
      <c r="E14" s="520"/>
      <c r="F14" s="520"/>
      <c r="G14" s="561"/>
      <c r="H14" s="563"/>
      <c r="I14" s="520"/>
      <c r="J14" s="517"/>
      <c r="K14" s="517"/>
      <c r="L14" s="566"/>
      <c r="M14" s="43" t="s">
        <v>114</v>
      </c>
      <c r="N14" s="44">
        <v>0.25</v>
      </c>
      <c r="O14" s="43" t="s">
        <v>114</v>
      </c>
      <c r="P14" s="44">
        <v>0.25</v>
      </c>
      <c r="Q14" s="43" t="s">
        <v>114</v>
      </c>
      <c r="R14" s="45">
        <v>0.25</v>
      </c>
      <c r="S14" s="43" t="s">
        <v>114</v>
      </c>
      <c r="T14" s="44">
        <v>0.25</v>
      </c>
      <c r="U14" s="46"/>
      <c r="V14" s="47"/>
      <c r="W14" s="546"/>
      <c r="X14" s="548"/>
      <c r="Y14" s="550"/>
      <c r="Z14" s="553"/>
      <c r="AA14" s="556"/>
      <c r="AB14" s="531"/>
      <c r="AC14" s="531"/>
      <c r="AD14" s="41"/>
      <c r="AE14" s="41"/>
      <c r="AF14" s="41"/>
      <c r="AH14" s="533"/>
      <c r="AI14" s="534"/>
      <c r="AJ14" s="534"/>
    </row>
    <row r="15" spans="1:36" s="42" customFormat="1" ht="87" customHeight="1" x14ac:dyDescent="0.25">
      <c r="A15" s="35"/>
      <c r="B15" s="578"/>
      <c r="C15" s="514"/>
      <c r="D15" s="517"/>
      <c r="E15" s="520"/>
      <c r="F15" s="520"/>
      <c r="G15" s="561"/>
      <c r="H15" s="563"/>
      <c r="I15" s="520"/>
      <c r="J15" s="517"/>
      <c r="K15" s="517"/>
      <c r="L15" s="566"/>
      <c r="M15" s="43" t="s">
        <v>115</v>
      </c>
      <c r="N15" s="44">
        <v>0.25</v>
      </c>
      <c r="O15" s="43" t="s">
        <v>115</v>
      </c>
      <c r="P15" s="44">
        <v>0.25</v>
      </c>
      <c r="Q15" s="43" t="s">
        <v>115</v>
      </c>
      <c r="R15" s="45">
        <v>0.25</v>
      </c>
      <c r="S15" s="43" t="s">
        <v>115</v>
      </c>
      <c r="T15" s="44">
        <v>0.25</v>
      </c>
      <c r="U15" s="46"/>
      <c r="V15" s="47"/>
      <c r="W15" s="546"/>
      <c r="X15" s="548"/>
      <c r="Y15" s="550"/>
      <c r="Z15" s="553"/>
      <c r="AA15" s="556"/>
      <c r="AB15" s="531"/>
      <c r="AC15" s="531"/>
      <c r="AD15" s="41"/>
      <c r="AE15" s="41"/>
      <c r="AF15" s="41"/>
      <c r="AH15" s="533"/>
      <c r="AI15" s="534"/>
      <c r="AJ15" s="534"/>
    </row>
    <row r="16" spans="1:36" s="42" customFormat="1" ht="87" customHeight="1" x14ac:dyDescent="0.25">
      <c r="A16" s="35"/>
      <c r="B16" s="578"/>
      <c r="C16" s="514"/>
      <c r="D16" s="517"/>
      <c r="E16" s="520"/>
      <c r="F16" s="520"/>
      <c r="G16" s="561"/>
      <c r="H16" s="563"/>
      <c r="I16" s="520"/>
      <c r="J16" s="517"/>
      <c r="K16" s="517"/>
      <c r="L16" s="566"/>
      <c r="M16" s="48" t="s">
        <v>116</v>
      </c>
      <c r="N16" s="44">
        <v>0.2</v>
      </c>
      <c r="O16" s="48" t="s">
        <v>116</v>
      </c>
      <c r="P16" s="44">
        <v>0.3</v>
      </c>
      <c r="Q16" s="48" t="s">
        <v>116</v>
      </c>
      <c r="R16" s="45">
        <v>0.3</v>
      </c>
      <c r="S16" s="48" t="s">
        <v>116</v>
      </c>
      <c r="T16" s="44">
        <v>0.2</v>
      </c>
      <c r="U16" s="46"/>
      <c r="V16" s="47"/>
      <c r="W16" s="546"/>
      <c r="X16" s="548"/>
      <c r="Y16" s="550"/>
      <c r="Z16" s="553"/>
      <c r="AA16" s="556"/>
      <c r="AB16" s="531"/>
      <c r="AC16" s="531"/>
      <c r="AD16" s="41"/>
      <c r="AE16" s="41"/>
      <c r="AF16" s="41"/>
      <c r="AH16" s="533"/>
      <c r="AI16" s="534"/>
      <c r="AJ16" s="534"/>
    </row>
    <row r="17" spans="1:36" s="42" customFormat="1" ht="87" customHeight="1" x14ac:dyDescent="0.25">
      <c r="A17" s="35"/>
      <c r="B17" s="578"/>
      <c r="C17" s="514"/>
      <c r="D17" s="517"/>
      <c r="E17" s="520"/>
      <c r="F17" s="520"/>
      <c r="G17" s="561"/>
      <c r="H17" s="563"/>
      <c r="I17" s="520"/>
      <c r="J17" s="517"/>
      <c r="K17" s="517"/>
      <c r="L17" s="566"/>
      <c r="M17" s="43" t="s">
        <v>117</v>
      </c>
      <c r="N17" s="44">
        <v>0.25</v>
      </c>
      <c r="O17" s="43" t="s">
        <v>117</v>
      </c>
      <c r="P17" s="44">
        <v>0.1</v>
      </c>
      <c r="Q17" s="43" t="s">
        <v>117</v>
      </c>
      <c r="R17" s="45">
        <v>0.35</v>
      </c>
      <c r="S17" s="43" t="s">
        <v>117</v>
      </c>
      <c r="T17" s="44">
        <v>0.3</v>
      </c>
      <c r="U17" s="46"/>
      <c r="V17" s="47"/>
      <c r="W17" s="546"/>
      <c r="X17" s="548"/>
      <c r="Y17" s="550"/>
      <c r="Z17" s="553"/>
      <c r="AA17" s="556"/>
      <c r="AB17" s="531"/>
      <c r="AC17" s="531"/>
      <c r="AD17" s="41"/>
      <c r="AE17" s="41"/>
      <c r="AF17" s="41"/>
      <c r="AH17" s="533"/>
      <c r="AI17" s="534"/>
      <c r="AJ17" s="534"/>
    </row>
    <row r="18" spans="1:36" s="42" customFormat="1" ht="87" customHeight="1" x14ac:dyDescent="0.25">
      <c r="A18" s="35"/>
      <c r="B18" s="578"/>
      <c r="C18" s="514"/>
      <c r="D18" s="517"/>
      <c r="E18" s="520"/>
      <c r="F18" s="520"/>
      <c r="G18" s="528"/>
      <c r="H18" s="564"/>
      <c r="I18" s="520"/>
      <c r="J18" s="517"/>
      <c r="K18" s="517"/>
      <c r="L18" s="566"/>
      <c r="M18" s="43" t="s">
        <v>118</v>
      </c>
      <c r="N18" s="44">
        <v>0.1</v>
      </c>
      <c r="O18" s="43" t="s">
        <v>118</v>
      </c>
      <c r="P18" s="44">
        <v>0.2</v>
      </c>
      <c r="Q18" s="43" t="s">
        <v>118</v>
      </c>
      <c r="R18" s="45">
        <v>0.35</v>
      </c>
      <c r="S18" s="43" t="s">
        <v>118</v>
      </c>
      <c r="T18" s="44">
        <v>0.35</v>
      </c>
      <c r="U18" s="46"/>
      <c r="V18" s="47"/>
      <c r="W18" s="538"/>
      <c r="X18" s="540"/>
      <c r="Y18" s="551"/>
      <c r="Z18" s="554"/>
      <c r="AA18" s="557"/>
      <c r="AB18" s="531"/>
      <c r="AC18" s="531"/>
      <c r="AD18" s="41"/>
      <c r="AE18" s="41"/>
      <c r="AF18" s="41"/>
      <c r="AH18" s="533"/>
      <c r="AI18" s="534"/>
      <c r="AJ18" s="534"/>
    </row>
    <row r="19" spans="1:36" s="42" customFormat="1" ht="57.75" customHeight="1" x14ac:dyDescent="0.25">
      <c r="A19" s="35"/>
      <c r="B19" s="578"/>
      <c r="C19" s="514"/>
      <c r="D19" s="517"/>
      <c r="E19" s="520"/>
      <c r="F19" s="520"/>
      <c r="G19" s="524" t="s">
        <v>119</v>
      </c>
      <c r="H19" s="535" t="s">
        <v>120</v>
      </c>
      <c r="I19" s="520"/>
      <c r="J19" s="517"/>
      <c r="K19" s="517"/>
      <c r="L19" s="566"/>
      <c r="M19" s="43" t="s">
        <v>112</v>
      </c>
      <c r="N19" s="44">
        <v>0.25</v>
      </c>
      <c r="O19" s="43" t="s">
        <v>112</v>
      </c>
      <c r="P19" s="44">
        <v>0.25</v>
      </c>
      <c r="Q19" s="43" t="s">
        <v>112</v>
      </c>
      <c r="R19" s="45">
        <v>0.25</v>
      </c>
      <c r="S19" s="43" t="s">
        <v>112</v>
      </c>
      <c r="T19" s="44">
        <v>0.25</v>
      </c>
      <c r="U19" s="161">
        <v>126348233</v>
      </c>
      <c r="V19" s="49"/>
      <c r="W19" s="537"/>
      <c r="X19" s="539"/>
      <c r="Y19" s="541"/>
      <c r="Z19" s="543"/>
      <c r="AA19" s="558"/>
      <c r="AB19" s="531"/>
      <c r="AC19" s="531"/>
      <c r="AD19" s="41"/>
      <c r="AE19" s="41"/>
      <c r="AF19" s="41"/>
      <c r="AH19" s="50"/>
      <c r="AI19" s="51"/>
      <c r="AJ19" s="51"/>
    </row>
    <row r="20" spans="1:36" s="56" customFormat="1" ht="57.75" customHeight="1" x14ac:dyDescent="0.25">
      <c r="A20" s="52"/>
      <c r="B20" s="578"/>
      <c r="C20" s="514"/>
      <c r="D20" s="517"/>
      <c r="E20" s="520"/>
      <c r="F20" s="520"/>
      <c r="G20" s="528"/>
      <c r="H20" s="536"/>
      <c r="I20" s="520"/>
      <c r="J20" s="517"/>
      <c r="K20" s="517"/>
      <c r="L20" s="566"/>
      <c r="M20" s="53" t="s">
        <v>121</v>
      </c>
      <c r="N20" s="44">
        <v>0.25</v>
      </c>
      <c r="O20" s="53" t="s">
        <v>121</v>
      </c>
      <c r="P20" s="44">
        <v>0.25</v>
      </c>
      <c r="Q20" s="53" t="s">
        <v>121</v>
      </c>
      <c r="R20" s="45">
        <v>0.25</v>
      </c>
      <c r="S20" s="53" t="s">
        <v>121</v>
      </c>
      <c r="T20" s="44">
        <v>0.25</v>
      </c>
      <c r="U20" s="54"/>
      <c r="V20" s="49"/>
      <c r="W20" s="538"/>
      <c r="X20" s="540"/>
      <c r="Y20" s="542"/>
      <c r="Z20" s="544"/>
      <c r="AA20" s="559"/>
      <c r="AB20" s="531"/>
      <c r="AC20" s="531"/>
      <c r="AD20" s="55"/>
      <c r="AE20" s="55"/>
      <c r="AF20" s="55"/>
      <c r="AH20" s="50"/>
      <c r="AI20" s="51"/>
      <c r="AJ20" s="51"/>
    </row>
    <row r="21" spans="1:36" s="42" customFormat="1" ht="57.75" customHeight="1" x14ac:dyDescent="0.25">
      <c r="A21" s="35"/>
      <c r="B21" s="578"/>
      <c r="C21" s="514"/>
      <c r="D21" s="517"/>
      <c r="E21" s="520"/>
      <c r="F21" s="520"/>
      <c r="G21" s="524" t="s">
        <v>122</v>
      </c>
      <c r="H21" s="535" t="s">
        <v>123</v>
      </c>
      <c r="I21" s="520"/>
      <c r="J21" s="517"/>
      <c r="K21" s="517"/>
      <c r="L21" s="566"/>
      <c r="M21" s="43" t="s">
        <v>124</v>
      </c>
      <c r="N21" s="44">
        <v>0.1</v>
      </c>
      <c r="O21" s="43" t="s">
        <v>124</v>
      </c>
      <c r="P21" s="44">
        <v>0.2</v>
      </c>
      <c r="Q21" s="43" t="s">
        <v>124</v>
      </c>
      <c r="R21" s="45">
        <v>0.4</v>
      </c>
      <c r="S21" s="43" t="s">
        <v>124</v>
      </c>
      <c r="T21" s="44">
        <v>0.3</v>
      </c>
      <c r="U21" s="568">
        <v>117774971</v>
      </c>
      <c r="V21" s="49"/>
      <c r="W21" s="162"/>
      <c r="X21" s="163"/>
      <c r="Y21" s="541"/>
      <c r="Z21" s="543"/>
      <c r="AA21" s="558"/>
      <c r="AB21" s="531"/>
      <c r="AC21" s="531"/>
      <c r="AD21" s="41"/>
      <c r="AE21" s="41"/>
      <c r="AF21" s="41"/>
      <c r="AH21" s="50"/>
      <c r="AI21" s="51"/>
      <c r="AJ21" s="51"/>
    </row>
    <row r="22" spans="1:36" s="42" customFormat="1" ht="57.75" customHeight="1" x14ac:dyDescent="0.25">
      <c r="A22" s="35"/>
      <c r="B22" s="578"/>
      <c r="C22" s="514"/>
      <c r="D22" s="517"/>
      <c r="E22" s="520"/>
      <c r="F22" s="520"/>
      <c r="G22" s="528"/>
      <c r="H22" s="536"/>
      <c r="I22" s="520"/>
      <c r="J22" s="517"/>
      <c r="K22" s="517"/>
      <c r="L22" s="566"/>
      <c r="M22" s="43" t="s">
        <v>125</v>
      </c>
      <c r="N22" s="44">
        <v>0.1</v>
      </c>
      <c r="O22" s="43" t="s">
        <v>125</v>
      </c>
      <c r="P22" s="44">
        <v>0.2</v>
      </c>
      <c r="Q22" s="43" t="s">
        <v>125</v>
      </c>
      <c r="R22" s="45">
        <v>0.4</v>
      </c>
      <c r="S22" s="43" t="s">
        <v>125</v>
      </c>
      <c r="T22" s="44">
        <v>0.3</v>
      </c>
      <c r="U22" s="569"/>
      <c r="V22" s="49"/>
      <c r="W22" s="164"/>
      <c r="X22" s="165"/>
      <c r="Y22" s="542"/>
      <c r="Z22" s="544"/>
      <c r="AA22" s="559"/>
      <c r="AB22" s="531"/>
      <c r="AC22" s="531"/>
      <c r="AD22" s="41"/>
      <c r="AE22" s="41"/>
      <c r="AF22" s="41"/>
      <c r="AH22" s="50"/>
      <c r="AI22" s="51"/>
      <c r="AJ22" s="51"/>
    </row>
    <row r="23" spans="1:36" s="42" customFormat="1" ht="56.25" customHeight="1" x14ac:dyDescent="0.25">
      <c r="A23" s="35"/>
      <c r="B23" s="578"/>
      <c r="C23" s="514"/>
      <c r="D23" s="517"/>
      <c r="E23" s="520"/>
      <c r="F23" s="520"/>
      <c r="G23" s="524" t="s">
        <v>126</v>
      </c>
      <c r="H23" s="526" t="s">
        <v>127</v>
      </c>
      <c r="I23" s="520"/>
      <c r="J23" s="517"/>
      <c r="K23" s="517"/>
      <c r="L23" s="566"/>
      <c r="M23" s="43" t="s">
        <v>112</v>
      </c>
      <c r="N23" s="44">
        <v>0.25</v>
      </c>
      <c r="O23" s="43" t="s">
        <v>112</v>
      </c>
      <c r="P23" s="44">
        <v>0.25</v>
      </c>
      <c r="Q23" s="43" t="s">
        <v>112</v>
      </c>
      <c r="R23" s="45">
        <v>0.25</v>
      </c>
      <c r="S23" s="43" t="s">
        <v>112</v>
      </c>
      <c r="T23" s="44">
        <v>0.25</v>
      </c>
      <c r="U23" s="570">
        <v>313000000</v>
      </c>
      <c r="V23" s="57"/>
      <c r="W23" s="166"/>
      <c r="X23" s="167"/>
      <c r="Y23" s="541"/>
      <c r="Z23" s="543"/>
      <c r="AA23" s="558"/>
      <c r="AB23" s="531"/>
      <c r="AC23" s="531"/>
      <c r="AD23" s="41"/>
      <c r="AE23" s="41"/>
      <c r="AF23" s="41"/>
      <c r="AH23" s="50"/>
      <c r="AI23" s="51"/>
      <c r="AJ23" s="51"/>
    </row>
    <row r="24" spans="1:36" s="42" customFormat="1" ht="56.25" customHeight="1" x14ac:dyDescent="0.25">
      <c r="A24" s="35"/>
      <c r="B24" s="578"/>
      <c r="C24" s="514"/>
      <c r="D24" s="517"/>
      <c r="E24" s="520"/>
      <c r="F24" s="520"/>
      <c r="G24" s="528"/>
      <c r="H24" s="529"/>
      <c r="I24" s="520"/>
      <c r="J24" s="517"/>
      <c r="K24" s="517"/>
      <c r="L24" s="566"/>
      <c r="M24" s="43" t="s">
        <v>128</v>
      </c>
      <c r="N24" s="44">
        <v>0.15</v>
      </c>
      <c r="O24" s="43" t="s">
        <v>128</v>
      </c>
      <c r="P24" s="44">
        <v>0.4</v>
      </c>
      <c r="Q24" s="43" t="s">
        <v>128</v>
      </c>
      <c r="R24" s="45">
        <v>0.35</v>
      </c>
      <c r="S24" s="43" t="s">
        <v>128</v>
      </c>
      <c r="T24" s="44">
        <v>0.2</v>
      </c>
      <c r="U24" s="571"/>
      <c r="V24" s="57"/>
      <c r="W24" s="168"/>
      <c r="X24" s="169"/>
      <c r="Y24" s="542"/>
      <c r="Z24" s="544"/>
      <c r="AA24" s="559"/>
      <c r="AB24" s="531"/>
      <c r="AC24" s="531"/>
      <c r="AD24" s="41"/>
      <c r="AE24" s="41"/>
      <c r="AF24" s="41"/>
      <c r="AH24" s="50"/>
      <c r="AI24" s="51"/>
      <c r="AJ24" s="51"/>
    </row>
    <row r="25" spans="1:36" s="42" customFormat="1" ht="56.25" customHeight="1" x14ac:dyDescent="0.25">
      <c r="A25" s="35"/>
      <c r="B25" s="578"/>
      <c r="C25" s="514"/>
      <c r="D25" s="517"/>
      <c r="E25" s="520"/>
      <c r="F25" s="520"/>
      <c r="G25" s="524" t="s">
        <v>129</v>
      </c>
      <c r="H25" s="526" t="s">
        <v>130</v>
      </c>
      <c r="I25" s="520"/>
      <c r="J25" s="517"/>
      <c r="K25" s="517"/>
      <c r="L25" s="566"/>
      <c r="M25" s="43" t="s">
        <v>112</v>
      </c>
      <c r="N25" s="44">
        <v>0.25</v>
      </c>
      <c r="O25" s="43" t="s">
        <v>112</v>
      </c>
      <c r="P25" s="44">
        <v>0.25</v>
      </c>
      <c r="Q25" s="43" t="s">
        <v>112</v>
      </c>
      <c r="R25" s="45">
        <v>0.25</v>
      </c>
      <c r="S25" s="43" t="s">
        <v>112</v>
      </c>
      <c r="T25" s="44">
        <v>0.25</v>
      </c>
      <c r="U25" s="570">
        <v>65047551</v>
      </c>
      <c r="V25" s="57"/>
      <c r="W25" s="537"/>
      <c r="X25" s="539"/>
      <c r="Y25" s="541"/>
      <c r="AA25" s="558"/>
      <c r="AB25" s="531"/>
      <c r="AC25" s="531"/>
      <c r="AD25" s="41"/>
      <c r="AE25" s="41"/>
      <c r="AF25" s="41"/>
      <c r="AH25" s="50"/>
      <c r="AI25" s="51"/>
      <c r="AJ25" s="51"/>
    </row>
    <row r="26" spans="1:36" s="42" customFormat="1" ht="56.25" customHeight="1" x14ac:dyDescent="0.25">
      <c r="A26" s="35"/>
      <c r="B26" s="578"/>
      <c r="C26" s="514"/>
      <c r="D26" s="517"/>
      <c r="E26" s="520"/>
      <c r="F26" s="520"/>
      <c r="G26" s="528"/>
      <c r="H26" s="529"/>
      <c r="I26" s="520"/>
      <c r="J26" s="517"/>
      <c r="K26" s="517"/>
      <c r="L26" s="566"/>
      <c r="M26" s="43" t="s">
        <v>131</v>
      </c>
      <c r="N26" s="44">
        <v>0.25</v>
      </c>
      <c r="O26" s="43" t="s">
        <v>131</v>
      </c>
      <c r="P26" s="44">
        <v>0.25</v>
      </c>
      <c r="Q26" s="43" t="s">
        <v>131</v>
      </c>
      <c r="R26" s="45">
        <v>0.25</v>
      </c>
      <c r="S26" s="43" t="s">
        <v>131</v>
      </c>
      <c r="T26" s="44">
        <v>0.25</v>
      </c>
      <c r="U26" s="571"/>
      <c r="V26" s="57"/>
      <c r="W26" s="538"/>
      <c r="X26" s="540"/>
      <c r="Y26" s="542"/>
      <c r="AA26" s="559"/>
      <c r="AB26" s="531"/>
      <c r="AC26" s="531"/>
      <c r="AD26" s="41"/>
      <c r="AE26" s="41"/>
      <c r="AF26" s="41"/>
      <c r="AH26" s="50"/>
      <c r="AI26" s="51"/>
      <c r="AJ26" s="51"/>
    </row>
    <row r="27" spans="1:36" s="42" customFormat="1" ht="56.25" customHeight="1" x14ac:dyDescent="0.25">
      <c r="A27" s="35"/>
      <c r="B27" s="578"/>
      <c r="C27" s="514"/>
      <c r="D27" s="517"/>
      <c r="E27" s="520"/>
      <c r="F27" s="520"/>
      <c r="G27" s="524" t="s">
        <v>132</v>
      </c>
      <c r="H27" s="526" t="s">
        <v>133</v>
      </c>
      <c r="I27" s="520"/>
      <c r="J27" s="517"/>
      <c r="K27" s="517"/>
      <c r="L27" s="566"/>
      <c r="M27" s="43" t="s">
        <v>112</v>
      </c>
      <c r="N27" s="44">
        <v>0.25</v>
      </c>
      <c r="O27" s="43" t="s">
        <v>112</v>
      </c>
      <c r="P27" s="44">
        <v>0.25</v>
      </c>
      <c r="Q27" s="43" t="s">
        <v>112</v>
      </c>
      <c r="R27" s="45">
        <v>0.25</v>
      </c>
      <c r="S27" s="43" t="s">
        <v>112</v>
      </c>
      <c r="T27" s="44">
        <v>0.25</v>
      </c>
      <c r="U27" s="570">
        <v>124360197</v>
      </c>
      <c r="V27" s="57"/>
      <c r="W27" s="58"/>
      <c r="X27" s="59"/>
      <c r="Y27" s="541"/>
      <c r="Z27" s="543"/>
      <c r="AA27" s="558"/>
      <c r="AB27" s="531"/>
      <c r="AC27" s="531"/>
      <c r="AD27" s="41"/>
      <c r="AE27" s="41"/>
      <c r="AF27" s="41"/>
      <c r="AH27" s="50"/>
      <c r="AI27" s="51"/>
      <c r="AJ27" s="51"/>
    </row>
    <row r="28" spans="1:36" s="42" customFormat="1" ht="56.25" customHeight="1" x14ac:dyDescent="0.25">
      <c r="A28" s="35"/>
      <c r="B28" s="578"/>
      <c r="C28" s="514"/>
      <c r="D28" s="517"/>
      <c r="E28" s="520"/>
      <c r="F28" s="520"/>
      <c r="G28" s="528"/>
      <c r="H28" s="529"/>
      <c r="I28" s="520"/>
      <c r="J28" s="517"/>
      <c r="K28" s="517"/>
      <c r="L28" s="566"/>
      <c r="M28" s="43" t="s">
        <v>134</v>
      </c>
      <c r="N28" s="44">
        <v>0.1</v>
      </c>
      <c r="O28" s="43" t="s">
        <v>134</v>
      </c>
      <c r="P28" s="44">
        <v>0.3</v>
      </c>
      <c r="Q28" s="43" t="s">
        <v>134</v>
      </c>
      <c r="R28" s="45">
        <v>0.35</v>
      </c>
      <c r="S28" s="43" t="s">
        <v>134</v>
      </c>
      <c r="T28" s="44">
        <v>0.35</v>
      </c>
      <c r="U28" s="571"/>
      <c r="V28" s="57"/>
      <c r="W28" s="170"/>
      <c r="X28" s="171"/>
      <c r="Y28" s="542"/>
      <c r="Z28" s="544"/>
      <c r="AA28" s="559"/>
      <c r="AB28" s="531"/>
      <c r="AC28" s="531"/>
      <c r="AD28" s="41"/>
      <c r="AE28" s="41"/>
      <c r="AF28" s="41"/>
      <c r="AH28" s="50"/>
      <c r="AI28" s="51"/>
      <c r="AJ28" s="51"/>
    </row>
    <row r="29" spans="1:36" s="42" customFormat="1" ht="72.75" customHeight="1" x14ac:dyDescent="0.25">
      <c r="A29" s="35"/>
      <c r="B29" s="578"/>
      <c r="C29" s="514"/>
      <c r="D29" s="517"/>
      <c r="E29" s="520"/>
      <c r="F29" s="520"/>
      <c r="G29" s="524" t="s">
        <v>135</v>
      </c>
      <c r="H29" s="526" t="s">
        <v>136</v>
      </c>
      <c r="I29" s="520"/>
      <c r="J29" s="517"/>
      <c r="K29" s="517"/>
      <c r="L29" s="566"/>
      <c r="M29" s="43" t="s">
        <v>112</v>
      </c>
      <c r="N29" s="44">
        <v>0.25</v>
      </c>
      <c r="O29" s="43" t="s">
        <v>112</v>
      </c>
      <c r="P29" s="44">
        <v>0.25</v>
      </c>
      <c r="Q29" s="43" t="s">
        <v>112</v>
      </c>
      <c r="R29" s="45">
        <v>0.25</v>
      </c>
      <c r="S29" s="43" t="s">
        <v>112</v>
      </c>
      <c r="T29" s="44">
        <v>0.25</v>
      </c>
      <c r="U29" s="570">
        <v>630850000</v>
      </c>
      <c r="V29" s="57"/>
      <c r="W29" s="172"/>
      <c r="X29" s="167"/>
      <c r="Y29" s="541"/>
      <c r="Z29" s="543"/>
      <c r="AA29" s="558"/>
      <c r="AB29" s="531"/>
      <c r="AC29" s="531"/>
      <c r="AD29" s="41"/>
      <c r="AE29" s="41"/>
      <c r="AF29" s="41"/>
      <c r="AH29" s="50"/>
      <c r="AI29" s="51"/>
      <c r="AJ29" s="51"/>
    </row>
    <row r="30" spans="1:36" s="42" customFormat="1" ht="72.75" customHeight="1" thickBot="1" x14ac:dyDescent="0.3">
      <c r="A30" s="35"/>
      <c r="B30" s="578"/>
      <c r="C30" s="515"/>
      <c r="D30" s="518"/>
      <c r="E30" s="521"/>
      <c r="F30" s="521"/>
      <c r="G30" s="525"/>
      <c r="H30" s="527"/>
      <c r="I30" s="521"/>
      <c r="J30" s="518"/>
      <c r="K30" s="518"/>
      <c r="L30" s="567"/>
      <c r="M30" s="60" t="s">
        <v>137</v>
      </c>
      <c r="N30" s="61">
        <v>0.2</v>
      </c>
      <c r="O30" s="60" t="s">
        <v>137</v>
      </c>
      <c r="P30" s="61">
        <v>0.2</v>
      </c>
      <c r="Q30" s="60" t="s">
        <v>137</v>
      </c>
      <c r="R30" s="62">
        <v>0.3</v>
      </c>
      <c r="S30" s="60" t="s">
        <v>137</v>
      </c>
      <c r="T30" s="61">
        <v>0.3</v>
      </c>
      <c r="U30" s="571"/>
      <c r="V30" s="57"/>
      <c r="W30" s="248"/>
      <c r="X30" s="249"/>
      <c r="Y30" s="572"/>
      <c r="Z30" s="573"/>
      <c r="AA30" s="574"/>
      <c r="AB30" s="532"/>
      <c r="AC30" s="532"/>
      <c r="AD30" s="41"/>
      <c r="AE30" s="41"/>
      <c r="AF30" s="41"/>
      <c r="AH30" s="50"/>
      <c r="AI30" s="51"/>
      <c r="AJ30" s="51"/>
    </row>
    <row r="31" spans="1:36" s="42" customFormat="1" ht="119.25" customHeight="1" x14ac:dyDescent="0.25">
      <c r="A31" s="35"/>
      <c r="B31" s="578"/>
      <c r="C31" s="513" t="s">
        <v>138</v>
      </c>
      <c r="D31" s="516" t="s">
        <v>139</v>
      </c>
      <c r="E31" s="519" t="s">
        <v>140</v>
      </c>
      <c r="F31" s="516" t="s">
        <v>261</v>
      </c>
      <c r="G31" s="63" t="s">
        <v>141</v>
      </c>
      <c r="H31" s="64" t="s">
        <v>142</v>
      </c>
      <c r="I31" s="519">
        <v>5</v>
      </c>
      <c r="J31" s="516" t="s">
        <v>143</v>
      </c>
      <c r="K31" s="516" t="s">
        <v>144</v>
      </c>
      <c r="L31" s="565" t="s">
        <v>145</v>
      </c>
      <c r="M31" s="36" t="s">
        <v>146</v>
      </c>
      <c r="N31" s="261">
        <v>0.2</v>
      </c>
      <c r="O31" s="36" t="s">
        <v>146</v>
      </c>
      <c r="P31" s="261">
        <v>0.25</v>
      </c>
      <c r="Q31" s="36" t="s">
        <v>146</v>
      </c>
      <c r="R31" s="262">
        <v>0.35</v>
      </c>
      <c r="S31" s="36" t="s">
        <v>146</v>
      </c>
      <c r="T31" s="261">
        <v>0.3</v>
      </c>
      <c r="U31" s="200">
        <v>34248025</v>
      </c>
      <c r="V31" s="249"/>
      <c r="W31" s="173"/>
      <c r="X31" s="174"/>
      <c r="Y31" s="66"/>
      <c r="Z31" s="67"/>
      <c r="AA31" s="68"/>
      <c r="AB31" s="575"/>
      <c r="AC31" s="575"/>
      <c r="AD31" s="41"/>
      <c r="AE31" s="41"/>
      <c r="AF31" s="41"/>
      <c r="AH31" s="50"/>
      <c r="AI31" s="51"/>
      <c r="AJ31" s="51"/>
    </row>
    <row r="32" spans="1:36" s="42" customFormat="1" ht="207.75" customHeight="1" thickBot="1" x14ac:dyDescent="0.3">
      <c r="A32" s="35"/>
      <c r="B32" s="579"/>
      <c r="C32" s="515"/>
      <c r="D32" s="518"/>
      <c r="E32" s="521"/>
      <c r="F32" s="518"/>
      <c r="G32" s="252" t="s">
        <v>147</v>
      </c>
      <c r="H32" s="69" t="s">
        <v>148</v>
      </c>
      <c r="I32" s="521"/>
      <c r="J32" s="518"/>
      <c r="K32" s="518"/>
      <c r="L32" s="567"/>
      <c r="M32" s="60" t="s">
        <v>149</v>
      </c>
      <c r="N32" s="61">
        <v>0.2</v>
      </c>
      <c r="O32" s="60" t="s">
        <v>149</v>
      </c>
      <c r="P32" s="61">
        <v>0.3</v>
      </c>
      <c r="Q32" s="60" t="s">
        <v>149</v>
      </c>
      <c r="R32" s="62">
        <v>0.3</v>
      </c>
      <c r="S32" s="60" t="s">
        <v>149</v>
      </c>
      <c r="T32" s="61">
        <v>0.2</v>
      </c>
      <c r="U32" s="200">
        <v>84901975</v>
      </c>
      <c r="V32" s="70"/>
      <c r="W32" s="175"/>
      <c r="X32" s="176"/>
      <c r="Y32" s="71"/>
      <c r="Z32" s="72"/>
      <c r="AA32" s="73"/>
      <c r="AB32" s="576"/>
      <c r="AC32" s="576"/>
      <c r="AD32" s="41"/>
      <c r="AE32" s="41"/>
      <c r="AF32" s="41"/>
      <c r="AH32" s="50"/>
      <c r="AI32" s="51"/>
      <c r="AJ32" s="51"/>
    </row>
    <row r="33" spans="1:36" s="76" customFormat="1" ht="50.25" customHeight="1" x14ac:dyDescent="0.25">
      <c r="A33" s="74"/>
      <c r="B33" s="499" t="s">
        <v>150</v>
      </c>
      <c r="C33" s="501" t="s">
        <v>80</v>
      </c>
      <c r="D33" s="503" t="s">
        <v>81</v>
      </c>
      <c r="E33" s="503" t="s">
        <v>82</v>
      </c>
      <c r="F33" s="503" t="s">
        <v>83</v>
      </c>
      <c r="G33" s="503" t="s">
        <v>84</v>
      </c>
      <c r="H33" s="505" t="s">
        <v>85</v>
      </c>
      <c r="I33" s="505" t="s">
        <v>33</v>
      </c>
      <c r="J33" s="503" t="s">
        <v>86</v>
      </c>
      <c r="K33" s="509" t="s">
        <v>87</v>
      </c>
      <c r="L33" s="522" t="s">
        <v>88</v>
      </c>
      <c r="M33" s="501" t="s">
        <v>267</v>
      </c>
      <c r="N33" s="509" t="s">
        <v>89</v>
      </c>
      <c r="O33" s="501" t="s">
        <v>268</v>
      </c>
      <c r="P33" s="509" t="s">
        <v>90</v>
      </c>
      <c r="Q33" s="501" t="s">
        <v>269</v>
      </c>
      <c r="R33" s="509" t="s">
        <v>91</v>
      </c>
      <c r="S33" s="501" t="s">
        <v>270</v>
      </c>
      <c r="T33" s="509" t="s">
        <v>92</v>
      </c>
      <c r="U33" s="511" t="s">
        <v>93</v>
      </c>
      <c r="V33" s="512"/>
      <c r="W33" s="507" t="s">
        <v>94</v>
      </c>
      <c r="X33" s="508"/>
      <c r="Y33" s="491" t="s">
        <v>95</v>
      </c>
      <c r="Z33" s="493" t="s">
        <v>96</v>
      </c>
      <c r="AA33" s="495" t="s">
        <v>97</v>
      </c>
      <c r="AB33" s="497" t="s">
        <v>98</v>
      </c>
      <c r="AC33" s="586" t="s">
        <v>78</v>
      </c>
      <c r="AD33" s="75"/>
      <c r="AE33" s="75"/>
      <c r="AF33" s="75"/>
      <c r="AH33" s="50"/>
      <c r="AI33" s="51"/>
      <c r="AJ33" s="51"/>
    </row>
    <row r="34" spans="1:36" s="76" customFormat="1" ht="70.5" customHeight="1" thickBot="1" x14ac:dyDescent="0.3">
      <c r="A34" s="74"/>
      <c r="B34" s="500"/>
      <c r="C34" s="502"/>
      <c r="D34" s="504"/>
      <c r="E34" s="504"/>
      <c r="F34" s="504"/>
      <c r="G34" s="504"/>
      <c r="H34" s="506"/>
      <c r="I34" s="506"/>
      <c r="J34" s="504"/>
      <c r="K34" s="510"/>
      <c r="L34" s="523"/>
      <c r="M34" s="502"/>
      <c r="N34" s="510"/>
      <c r="O34" s="502"/>
      <c r="P34" s="510"/>
      <c r="Q34" s="502"/>
      <c r="R34" s="510"/>
      <c r="S34" s="502"/>
      <c r="T34" s="510"/>
      <c r="U34" s="31" t="s">
        <v>99</v>
      </c>
      <c r="V34" s="239" t="s">
        <v>100</v>
      </c>
      <c r="W34" s="33" t="s">
        <v>101</v>
      </c>
      <c r="X34" s="34" t="s">
        <v>102</v>
      </c>
      <c r="Y34" s="492"/>
      <c r="Z34" s="494"/>
      <c r="AA34" s="496"/>
      <c r="AB34" s="498"/>
      <c r="AC34" s="587"/>
      <c r="AD34" s="75"/>
      <c r="AE34" s="75"/>
      <c r="AF34" s="75"/>
      <c r="AH34" s="50"/>
      <c r="AI34" s="51"/>
      <c r="AJ34" s="51"/>
    </row>
    <row r="35" spans="1:36" s="42" customFormat="1" ht="267" customHeight="1" x14ac:dyDescent="0.25">
      <c r="A35" s="35"/>
      <c r="B35" s="577" t="s">
        <v>151</v>
      </c>
      <c r="C35" s="513" t="s">
        <v>152</v>
      </c>
      <c r="D35" s="516" t="s">
        <v>153</v>
      </c>
      <c r="E35" s="519" t="s">
        <v>154</v>
      </c>
      <c r="F35" s="516" t="s">
        <v>263</v>
      </c>
      <c r="G35" s="63" t="s">
        <v>155</v>
      </c>
      <c r="H35" s="77" t="s">
        <v>156</v>
      </c>
      <c r="I35" s="519">
        <v>28</v>
      </c>
      <c r="J35" s="516" t="s">
        <v>157</v>
      </c>
      <c r="K35" s="516" t="s">
        <v>158</v>
      </c>
      <c r="L35" s="565" t="s">
        <v>159</v>
      </c>
      <c r="M35" s="78" t="s">
        <v>158</v>
      </c>
      <c r="N35" s="79">
        <v>0.3</v>
      </c>
      <c r="O35" s="78" t="s">
        <v>158</v>
      </c>
      <c r="P35" s="79">
        <v>0.3</v>
      </c>
      <c r="Q35" s="78" t="s">
        <v>158</v>
      </c>
      <c r="R35" s="80">
        <v>0.25</v>
      </c>
      <c r="S35" s="78" t="s">
        <v>158</v>
      </c>
      <c r="T35" s="79">
        <v>0.15</v>
      </c>
      <c r="U35" s="236">
        <v>889271312</v>
      </c>
      <c r="V35" s="593">
        <f>SUM(U35:U51)</f>
        <v>6620203679</v>
      </c>
      <c r="W35" s="177"/>
      <c r="X35" s="178"/>
      <c r="Y35" s="67"/>
      <c r="Z35" s="81"/>
      <c r="AA35" s="82"/>
      <c r="AB35" s="530"/>
      <c r="AC35" s="530"/>
      <c r="AD35" s="41"/>
      <c r="AE35" s="41"/>
      <c r="AF35" s="41"/>
      <c r="AH35" s="50"/>
      <c r="AI35" s="51"/>
      <c r="AJ35" s="51"/>
    </row>
    <row r="36" spans="1:36" s="42" customFormat="1" ht="83.45" customHeight="1" x14ac:dyDescent="0.25">
      <c r="A36" s="35"/>
      <c r="B36" s="578"/>
      <c r="C36" s="514"/>
      <c r="D36" s="517"/>
      <c r="E36" s="520"/>
      <c r="F36" s="517"/>
      <c r="G36" s="256" t="s">
        <v>160</v>
      </c>
      <c r="H36" s="83" t="s">
        <v>161</v>
      </c>
      <c r="I36" s="520"/>
      <c r="J36" s="517"/>
      <c r="K36" s="517"/>
      <c r="L36" s="566"/>
      <c r="M36" s="43" t="s">
        <v>162</v>
      </c>
      <c r="N36" s="44">
        <v>0.15</v>
      </c>
      <c r="O36" s="43" t="s">
        <v>162</v>
      </c>
      <c r="P36" s="44">
        <v>0.35</v>
      </c>
      <c r="Q36" s="43" t="s">
        <v>162</v>
      </c>
      <c r="R36" s="45">
        <v>0.3</v>
      </c>
      <c r="S36" s="43" t="s">
        <v>162</v>
      </c>
      <c r="T36" s="44">
        <v>0.2</v>
      </c>
      <c r="U36" s="236">
        <v>88174302</v>
      </c>
      <c r="V36" s="593"/>
      <c r="W36" s="179"/>
      <c r="X36" s="180"/>
      <c r="Y36" s="84"/>
      <c r="Z36" s="85"/>
      <c r="AA36" s="86"/>
      <c r="AB36" s="531"/>
      <c r="AC36" s="531"/>
      <c r="AD36" s="41"/>
      <c r="AE36" s="41"/>
      <c r="AF36" s="41"/>
      <c r="AH36" s="50"/>
      <c r="AI36" s="51"/>
      <c r="AJ36" s="51"/>
    </row>
    <row r="37" spans="1:36" s="42" customFormat="1" ht="141" customHeight="1" x14ac:dyDescent="0.25">
      <c r="A37" s="35"/>
      <c r="B37" s="578"/>
      <c r="C37" s="514"/>
      <c r="D37" s="517"/>
      <c r="E37" s="520"/>
      <c r="F37" s="517"/>
      <c r="G37" s="524" t="s">
        <v>163</v>
      </c>
      <c r="H37" s="535" t="s">
        <v>274</v>
      </c>
      <c r="I37" s="520"/>
      <c r="J37" s="517"/>
      <c r="K37" s="517"/>
      <c r="L37" s="566"/>
      <c r="M37" s="43" t="s">
        <v>112</v>
      </c>
      <c r="N37" s="44">
        <v>0.25</v>
      </c>
      <c r="O37" s="43" t="s">
        <v>112</v>
      </c>
      <c r="P37" s="44">
        <v>0.25</v>
      </c>
      <c r="Q37" s="43" t="s">
        <v>112</v>
      </c>
      <c r="R37" s="45">
        <v>0.25</v>
      </c>
      <c r="S37" s="43" t="s">
        <v>112</v>
      </c>
      <c r="T37" s="44">
        <v>0.25</v>
      </c>
      <c r="U37" s="237">
        <v>62314551</v>
      </c>
      <c r="V37" s="593"/>
      <c r="W37" s="580"/>
      <c r="X37" s="582"/>
      <c r="Y37" s="543"/>
      <c r="Z37" s="584"/>
      <c r="AA37" s="558"/>
      <c r="AB37" s="531"/>
      <c r="AC37" s="531"/>
      <c r="AD37" s="41"/>
      <c r="AE37" s="41"/>
      <c r="AF37" s="41"/>
      <c r="AH37" s="50"/>
      <c r="AI37" s="51"/>
      <c r="AJ37" s="51"/>
    </row>
    <row r="38" spans="1:36" s="42" customFormat="1" ht="141" customHeight="1" x14ac:dyDescent="0.25">
      <c r="A38" s="35"/>
      <c r="B38" s="578"/>
      <c r="C38" s="514"/>
      <c r="D38" s="517"/>
      <c r="E38" s="520"/>
      <c r="F38" s="517"/>
      <c r="G38" s="528"/>
      <c r="H38" s="536"/>
      <c r="I38" s="520"/>
      <c r="J38" s="517"/>
      <c r="K38" s="517"/>
      <c r="L38" s="566"/>
      <c r="M38" s="43" t="s">
        <v>164</v>
      </c>
      <c r="N38" s="44">
        <v>0.2</v>
      </c>
      <c r="O38" s="43" t="s">
        <v>164</v>
      </c>
      <c r="P38" s="44">
        <v>0.3</v>
      </c>
      <c r="Q38" s="43" t="s">
        <v>164</v>
      </c>
      <c r="R38" s="45">
        <v>0.3</v>
      </c>
      <c r="S38" s="43" t="s">
        <v>164</v>
      </c>
      <c r="T38" s="44">
        <v>0.2</v>
      </c>
      <c r="U38" s="238"/>
      <c r="V38" s="593"/>
      <c r="W38" s="581"/>
      <c r="X38" s="583"/>
      <c r="Y38" s="544"/>
      <c r="Z38" s="585"/>
      <c r="AA38" s="559"/>
      <c r="AB38" s="531"/>
      <c r="AC38" s="531"/>
      <c r="AD38" s="41"/>
      <c r="AE38" s="41"/>
      <c r="AF38" s="41"/>
      <c r="AH38" s="50"/>
      <c r="AI38" s="51"/>
      <c r="AJ38" s="51"/>
    </row>
    <row r="39" spans="1:36" s="42" customFormat="1" ht="66.95" customHeight="1" x14ac:dyDescent="0.25">
      <c r="A39" s="35"/>
      <c r="B39" s="578"/>
      <c r="C39" s="514"/>
      <c r="D39" s="517"/>
      <c r="E39" s="520"/>
      <c r="F39" s="517"/>
      <c r="G39" s="524" t="s">
        <v>165</v>
      </c>
      <c r="H39" s="526" t="s">
        <v>166</v>
      </c>
      <c r="I39" s="520"/>
      <c r="J39" s="517"/>
      <c r="K39" s="517"/>
      <c r="L39" s="566"/>
      <c r="M39" s="43" t="s">
        <v>167</v>
      </c>
      <c r="N39" s="44">
        <v>0.2</v>
      </c>
      <c r="O39" s="43" t="s">
        <v>167</v>
      </c>
      <c r="P39" s="44">
        <v>0.3</v>
      </c>
      <c r="Q39" s="43" t="s">
        <v>167</v>
      </c>
      <c r="R39" s="45">
        <v>0.3</v>
      </c>
      <c r="S39" s="43" t="s">
        <v>167</v>
      </c>
      <c r="T39" s="44">
        <v>0.2</v>
      </c>
      <c r="U39" s="590">
        <v>62408768</v>
      </c>
      <c r="V39" s="593"/>
      <c r="W39" s="253"/>
      <c r="X39" s="87"/>
      <c r="Y39" s="543"/>
      <c r="Z39" s="584"/>
      <c r="AA39" s="558"/>
      <c r="AB39" s="531"/>
      <c r="AC39" s="531"/>
      <c r="AD39" s="41"/>
      <c r="AE39" s="41"/>
      <c r="AF39" s="41"/>
      <c r="AH39" s="50"/>
      <c r="AI39" s="51"/>
      <c r="AJ39" s="51"/>
    </row>
    <row r="40" spans="1:36" s="42" customFormat="1" ht="66.95" customHeight="1" thickBot="1" x14ac:dyDescent="0.3">
      <c r="A40" s="35"/>
      <c r="B40" s="578"/>
      <c r="C40" s="622"/>
      <c r="D40" s="589"/>
      <c r="E40" s="588"/>
      <c r="F40" s="589"/>
      <c r="G40" s="528"/>
      <c r="H40" s="529"/>
      <c r="I40" s="588"/>
      <c r="J40" s="589"/>
      <c r="K40" s="589"/>
      <c r="L40" s="592"/>
      <c r="M40" s="43" t="s">
        <v>168</v>
      </c>
      <c r="N40" s="44">
        <v>0.1</v>
      </c>
      <c r="O40" s="43" t="s">
        <v>168</v>
      </c>
      <c r="P40" s="44">
        <v>0.2</v>
      </c>
      <c r="Q40" s="43" t="s">
        <v>168</v>
      </c>
      <c r="R40" s="45">
        <v>0.4</v>
      </c>
      <c r="S40" s="43" t="s">
        <v>168</v>
      </c>
      <c r="T40" s="44">
        <v>0.3</v>
      </c>
      <c r="U40" s="590"/>
      <c r="V40" s="593"/>
      <c r="W40" s="254"/>
      <c r="X40" s="88"/>
      <c r="Y40" s="573"/>
      <c r="Z40" s="591"/>
      <c r="AA40" s="574"/>
      <c r="AB40" s="532"/>
      <c r="AC40" s="532"/>
      <c r="AD40" s="41"/>
      <c r="AE40" s="41"/>
      <c r="AF40" s="41"/>
      <c r="AH40" s="50"/>
      <c r="AI40" s="51"/>
      <c r="AJ40" s="51"/>
    </row>
    <row r="41" spans="1:36" s="42" customFormat="1" ht="168" customHeight="1" x14ac:dyDescent="0.25">
      <c r="A41" s="35"/>
      <c r="B41" s="578"/>
      <c r="C41" s="606" t="s">
        <v>169</v>
      </c>
      <c r="D41" s="607" t="s">
        <v>21</v>
      </c>
      <c r="E41" s="608" t="s">
        <v>170</v>
      </c>
      <c r="F41" s="607" t="s">
        <v>320</v>
      </c>
      <c r="G41" s="256" t="s">
        <v>171</v>
      </c>
      <c r="H41" s="257" t="s">
        <v>172</v>
      </c>
      <c r="I41" s="608">
        <v>1</v>
      </c>
      <c r="J41" s="607" t="s">
        <v>173</v>
      </c>
      <c r="K41" s="596" t="s">
        <v>174</v>
      </c>
      <c r="L41" s="599" t="s">
        <v>319</v>
      </c>
      <c r="M41" s="89" t="s">
        <v>175</v>
      </c>
      <c r="N41" s="44">
        <v>0.25</v>
      </c>
      <c r="O41" s="89" t="s">
        <v>175</v>
      </c>
      <c r="P41" s="44">
        <v>0.25</v>
      </c>
      <c r="Q41" s="89" t="s">
        <v>175</v>
      </c>
      <c r="R41" s="45">
        <v>0.25</v>
      </c>
      <c r="S41" s="89" t="s">
        <v>175</v>
      </c>
      <c r="T41" s="44">
        <v>0.25</v>
      </c>
      <c r="U41" s="238">
        <v>219760781</v>
      </c>
      <c r="V41" s="593"/>
      <c r="W41" s="181"/>
      <c r="X41" s="182"/>
      <c r="Y41" s="67"/>
      <c r="Z41" s="81"/>
      <c r="AA41" s="82"/>
      <c r="AB41" s="575"/>
      <c r="AC41" s="575"/>
      <c r="AD41" s="41"/>
      <c r="AE41" s="41"/>
      <c r="AF41" s="41"/>
      <c r="AH41" s="50"/>
      <c r="AI41" s="51"/>
      <c r="AJ41" s="51"/>
    </row>
    <row r="42" spans="1:36" s="42" customFormat="1" ht="74.45" customHeight="1" x14ac:dyDescent="0.25">
      <c r="A42" s="35"/>
      <c r="B42" s="578"/>
      <c r="C42" s="514"/>
      <c r="D42" s="517"/>
      <c r="E42" s="520"/>
      <c r="F42" s="517"/>
      <c r="G42" s="524" t="s">
        <v>176</v>
      </c>
      <c r="H42" s="526" t="s">
        <v>177</v>
      </c>
      <c r="I42" s="520"/>
      <c r="J42" s="517"/>
      <c r="K42" s="597"/>
      <c r="L42" s="599"/>
      <c r="M42" s="89" t="s">
        <v>178</v>
      </c>
      <c r="N42" s="44">
        <v>0.2</v>
      </c>
      <c r="O42" s="89" t="s">
        <v>178</v>
      </c>
      <c r="P42" s="44">
        <v>0.2</v>
      </c>
      <c r="Q42" s="89" t="s">
        <v>178</v>
      </c>
      <c r="R42" s="45">
        <v>0.2</v>
      </c>
      <c r="S42" s="89" t="s">
        <v>178</v>
      </c>
      <c r="T42" s="44">
        <v>0.4</v>
      </c>
      <c r="U42" s="600">
        <v>53755990</v>
      </c>
      <c r="V42" s="593"/>
      <c r="W42" s="253"/>
      <c r="X42" s="87"/>
      <c r="Y42" s="543"/>
      <c r="Z42" s="584"/>
      <c r="AA42" s="558"/>
      <c r="AB42" s="531"/>
      <c r="AC42" s="531"/>
      <c r="AD42" s="41"/>
      <c r="AE42" s="41"/>
      <c r="AF42" s="41"/>
      <c r="AH42" s="50"/>
      <c r="AI42" s="51"/>
      <c r="AJ42" s="51"/>
    </row>
    <row r="43" spans="1:36" s="42" customFormat="1" ht="74.45" customHeight="1" x14ac:dyDescent="0.25">
      <c r="A43" s="35"/>
      <c r="B43" s="578"/>
      <c r="C43" s="514"/>
      <c r="D43" s="517"/>
      <c r="E43" s="520"/>
      <c r="F43" s="517"/>
      <c r="G43" s="561"/>
      <c r="H43" s="628"/>
      <c r="I43" s="520"/>
      <c r="J43" s="517"/>
      <c r="K43" s="597"/>
      <c r="L43" s="599"/>
      <c r="M43" s="89" t="s">
        <v>112</v>
      </c>
      <c r="N43" s="44">
        <v>0.25</v>
      </c>
      <c r="O43" s="89" t="s">
        <v>112</v>
      </c>
      <c r="P43" s="44">
        <v>0.25</v>
      </c>
      <c r="Q43" s="89" t="s">
        <v>112</v>
      </c>
      <c r="R43" s="45">
        <v>0.25</v>
      </c>
      <c r="S43" s="89" t="s">
        <v>112</v>
      </c>
      <c r="T43" s="44">
        <v>0.25</v>
      </c>
      <c r="U43" s="601"/>
      <c r="V43" s="593"/>
      <c r="W43" s="90"/>
      <c r="X43" s="49"/>
      <c r="Y43" s="603"/>
      <c r="Z43" s="604"/>
      <c r="AA43" s="605"/>
      <c r="AB43" s="531"/>
      <c r="AC43" s="531"/>
      <c r="AD43" s="41"/>
      <c r="AE43" s="41"/>
      <c r="AF43" s="41"/>
      <c r="AH43" s="50"/>
      <c r="AI43" s="51"/>
      <c r="AJ43" s="51"/>
    </row>
    <row r="44" spans="1:36" s="42" customFormat="1" ht="74.45" customHeight="1" x14ac:dyDescent="0.25">
      <c r="A44" s="35"/>
      <c r="B44" s="578"/>
      <c r="C44" s="514"/>
      <c r="D44" s="517"/>
      <c r="E44" s="520"/>
      <c r="F44" s="517"/>
      <c r="G44" s="528"/>
      <c r="H44" s="529"/>
      <c r="I44" s="520"/>
      <c r="J44" s="517"/>
      <c r="K44" s="597"/>
      <c r="L44" s="599"/>
      <c r="M44" s="89" t="s">
        <v>179</v>
      </c>
      <c r="N44" s="44">
        <v>0.25</v>
      </c>
      <c r="O44" s="89" t="s">
        <v>179</v>
      </c>
      <c r="P44" s="44">
        <v>0.25</v>
      </c>
      <c r="Q44" s="89" t="s">
        <v>179</v>
      </c>
      <c r="R44" s="45">
        <v>0.25</v>
      </c>
      <c r="S44" s="89" t="s">
        <v>179</v>
      </c>
      <c r="T44" s="44">
        <v>0.25</v>
      </c>
      <c r="U44" s="602"/>
      <c r="V44" s="593"/>
      <c r="W44" s="90"/>
      <c r="X44" s="49"/>
      <c r="Y44" s="544"/>
      <c r="Z44" s="585"/>
      <c r="AA44" s="559"/>
      <c r="AB44" s="531"/>
      <c r="AC44" s="531"/>
      <c r="AD44" s="41"/>
      <c r="AE44" s="41"/>
      <c r="AF44" s="41"/>
      <c r="AH44" s="50"/>
      <c r="AI44" s="51"/>
      <c r="AJ44" s="51"/>
    </row>
    <row r="45" spans="1:36" s="42" customFormat="1" ht="60.75" customHeight="1" x14ac:dyDescent="0.25">
      <c r="A45" s="35"/>
      <c r="B45" s="578"/>
      <c r="C45" s="514"/>
      <c r="D45" s="517"/>
      <c r="E45" s="520"/>
      <c r="F45" s="517"/>
      <c r="G45" s="609" t="s">
        <v>180</v>
      </c>
      <c r="H45" s="610" t="s">
        <v>181</v>
      </c>
      <c r="I45" s="520"/>
      <c r="J45" s="517"/>
      <c r="K45" s="597"/>
      <c r="L45" s="599"/>
      <c r="M45" s="89" t="s">
        <v>112</v>
      </c>
      <c r="N45" s="44">
        <v>0.25</v>
      </c>
      <c r="O45" s="89" t="s">
        <v>112</v>
      </c>
      <c r="P45" s="44">
        <v>0.25</v>
      </c>
      <c r="Q45" s="89" t="s">
        <v>112</v>
      </c>
      <c r="R45" s="45">
        <v>0.25</v>
      </c>
      <c r="S45" s="89" t="s">
        <v>112</v>
      </c>
      <c r="T45" s="44">
        <v>0.25</v>
      </c>
      <c r="U45" s="600">
        <v>244517975</v>
      </c>
      <c r="V45" s="593"/>
      <c r="W45" s="253"/>
      <c r="X45" s="87"/>
      <c r="Y45" s="543"/>
      <c r="Z45" s="584"/>
      <c r="AA45" s="558"/>
      <c r="AB45" s="531"/>
      <c r="AC45" s="531"/>
      <c r="AD45" s="41"/>
      <c r="AE45" s="41"/>
      <c r="AF45" s="41"/>
      <c r="AH45" s="50"/>
      <c r="AI45" s="51"/>
      <c r="AJ45" s="51"/>
    </row>
    <row r="46" spans="1:36" s="42" customFormat="1" ht="59.25" customHeight="1" x14ac:dyDescent="0.25">
      <c r="A46" s="35"/>
      <c r="B46" s="578"/>
      <c r="C46" s="514"/>
      <c r="D46" s="517"/>
      <c r="E46" s="520"/>
      <c r="F46" s="517"/>
      <c r="G46" s="609"/>
      <c r="H46" s="610"/>
      <c r="I46" s="520"/>
      <c r="J46" s="517"/>
      <c r="K46" s="597"/>
      <c r="L46" s="599"/>
      <c r="M46" s="89" t="s">
        <v>182</v>
      </c>
      <c r="N46" s="44">
        <v>0.3</v>
      </c>
      <c r="O46" s="89" t="s">
        <v>182</v>
      </c>
      <c r="P46" s="44">
        <v>0.3</v>
      </c>
      <c r="Q46" s="89" t="s">
        <v>182</v>
      </c>
      <c r="R46" s="45">
        <v>0.1</v>
      </c>
      <c r="S46" s="89" t="s">
        <v>182</v>
      </c>
      <c r="T46" s="44">
        <v>0.3</v>
      </c>
      <c r="U46" s="601"/>
      <c r="V46" s="593"/>
      <c r="W46" s="90"/>
      <c r="X46" s="49"/>
      <c r="Y46" s="603"/>
      <c r="Z46" s="604"/>
      <c r="AA46" s="605"/>
      <c r="AB46" s="531"/>
      <c r="AC46" s="531"/>
      <c r="AD46" s="41"/>
      <c r="AE46" s="41"/>
      <c r="AF46" s="41"/>
      <c r="AH46" s="50"/>
      <c r="AI46" s="51"/>
      <c r="AJ46" s="51"/>
    </row>
    <row r="47" spans="1:36" s="42" customFormat="1" ht="65.25" customHeight="1" thickBot="1" x14ac:dyDescent="0.3">
      <c r="A47" s="35"/>
      <c r="B47" s="578"/>
      <c r="C47" s="514"/>
      <c r="D47" s="517"/>
      <c r="E47" s="520"/>
      <c r="F47" s="517"/>
      <c r="G47" s="609"/>
      <c r="H47" s="610"/>
      <c r="I47" s="520"/>
      <c r="J47" s="517"/>
      <c r="K47" s="597"/>
      <c r="L47" s="599"/>
      <c r="M47" s="259" t="s">
        <v>183</v>
      </c>
      <c r="N47" s="258">
        <v>0.3</v>
      </c>
      <c r="O47" s="259" t="s">
        <v>183</v>
      </c>
      <c r="P47" s="258">
        <v>0.3</v>
      </c>
      <c r="Q47" s="259" t="s">
        <v>183</v>
      </c>
      <c r="R47" s="260">
        <v>0.1</v>
      </c>
      <c r="S47" s="259" t="s">
        <v>183</v>
      </c>
      <c r="T47" s="258">
        <v>0.3</v>
      </c>
      <c r="U47" s="602"/>
      <c r="V47" s="593"/>
      <c r="W47" s="90"/>
      <c r="X47" s="49"/>
      <c r="Y47" s="603"/>
      <c r="Z47" s="604"/>
      <c r="AA47" s="605"/>
      <c r="AB47" s="576"/>
      <c r="AC47" s="576"/>
      <c r="AD47" s="41"/>
      <c r="AE47" s="41"/>
      <c r="AF47" s="41"/>
      <c r="AH47" s="50"/>
      <c r="AI47" s="51"/>
      <c r="AJ47" s="51"/>
    </row>
    <row r="48" spans="1:36" s="35" customFormat="1" ht="65.25" customHeight="1" x14ac:dyDescent="0.25">
      <c r="B48" s="578"/>
      <c r="C48" s="514"/>
      <c r="D48" s="517"/>
      <c r="E48" s="520"/>
      <c r="F48" s="517"/>
      <c r="G48" s="611" t="s">
        <v>277</v>
      </c>
      <c r="H48" s="613" t="s">
        <v>276</v>
      </c>
      <c r="I48" s="520"/>
      <c r="J48" s="517"/>
      <c r="K48" s="597"/>
      <c r="L48" s="599"/>
      <c r="M48" s="89" t="s">
        <v>278</v>
      </c>
      <c r="N48" s="44">
        <v>0.05</v>
      </c>
      <c r="O48" s="240" t="s">
        <v>279</v>
      </c>
      <c r="P48" s="44">
        <v>0.25</v>
      </c>
      <c r="Q48" s="240" t="s">
        <v>279</v>
      </c>
      <c r="R48" s="44">
        <v>0.35</v>
      </c>
      <c r="S48" s="240" t="s">
        <v>279</v>
      </c>
      <c r="T48" s="44">
        <v>0.35</v>
      </c>
      <c r="U48" s="615">
        <v>5000000000</v>
      </c>
      <c r="V48" s="593"/>
      <c r="W48" s="594"/>
      <c r="X48" s="594"/>
      <c r="Y48" s="595"/>
      <c r="Z48" s="595"/>
      <c r="AA48" s="595"/>
      <c r="AB48" s="616"/>
      <c r="AC48" s="619"/>
      <c r="AD48" s="241"/>
      <c r="AE48" s="241"/>
      <c r="AF48" s="241"/>
      <c r="AH48" s="242"/>
      <c r="AI48" s="243"/>
      <c r="AJ48" s="243"/>
    </row>
    <row r="49" spans="1:36" s="35" customFormat="1" ht="65.25" customHeight="1" x14ac:dyDescent="0.25">
      <c r="B49" s="578"/>
      <c r="C49" s="514"/>
      <c r="D49" s="517"/>
      <c r="E49" s="520"/>
      <c r="F49" s="517"/>
      <c r="G49" s="611"/>
      <c r="H49" s="613"/>
      <c r="I49" s="520"/>
      <c r="J49" s="517"/>
      <c r="K49" s="597"/>
      <c r="L49" s="599"/>
      <c r="M49" s="245" t="s">
        <v>322</v>
      </c>
      <c r="N49" s="44">
        <v>0.35</v>
      </c>
      <c r="O49" s="240" t="s">
        <v>280</v>
      </c>
      <c r="P49" s="44">
        <v>0.35</v>
      </c>
      <c r="Q49" s="240" t="s">
        <v>280</v>
      </c>
      <c r="R49" s="44">
        <v>0.25</v>
      </c>
      <c r="S49" s="240" t="s">
        <v>280</v>
      </c>
      <c r="T49" s="44">
        <v>0.05</v>
      </c>
      <c r="U49" s="615"/>
      <c r="V49" s="593"/>
      <c r="W49" s="594"/>
      <c r="X49" s="594"/>
      <c r="Y49" s="595"/>
      <c r="Z49" s="595"/>
      <c r="AA49" s="595"/>
      <c r="AB49" s="617"/>
      <c r="AC49" s="620"/>
      <c r="AD49" s="241"/>
      <c r="AE49" s="241"/>
      <c r="AF49" s="241"/>
      <c r="AH49" s="242"/>
      <c r="AI49" s="243"/>
      <c r="AJ49" s="243"/>
    </row>
    <row r="50" spans="1:36" s="35" customFormat="1" ht="65.25" customHeight="1" x14ac:dyDescent="0.25">
      <c r="B50" s="578"/>
      <c r="C50" s="514"/>
      <c r="D50" s="517"/>
      <c r="E50" s="520"/>
      <c r="F50" s="517"/>
      <c r="G50" s="611"/>
      <c r="H50" s="613"/>
      <c r="I50" s="520"/>
      <c r="J50" s="517"/>
      <c r="K50" s="597"/>
      <c r="L50" s="599"/>
      <c r="M50" s="89" t="s">
        <v>324</v>
      </c>
      <c r="N50" s="44">
        <v>0.05</v>
      </c>
      <c r="O50" s="89" t="s">
        <v>178</v>
      </c>
      <c r="P50" s="44">
        <v>0.25</v>
      </c>
      <c r="Q50" s="89" t="s">
        <v>178</v>
      </c>
      <c r="R50" s="44">
        <v>0.35</v>
      </c>
      <c r="S50" s="89" t="s">
        <v>178</v>
      </c>
      <c r="T50" s="44">
        <v>0.35</v>
      </c>
      <c r="U50" s="615"/>
      <c r="V50" s="593"/>
      <c r="W50" s="594"/>
      <c r="X50" s="594"/>
      <c r="Y50" s="595"/>
      <c r="Z50" s="595"/>
      <c r="AA50" s="595"/>
      <c r="AB50" s="617"/>
      <c r="AC50" s="620"/>
      <c r="AD50" s="241"/>
      <c r="AE50" s="241"/>
      <c r="AF50" s="241"/>
      <c r="AH50" s="242"/>
      <c r="AI50" s="243"/>
      <c r="AJ50" s="243"/>
    </row>
    <row r="51" spans="1:36" s="35" customFormat="1" ht="140.25" customHeight="1" thickBot="1" x14ac:dyDescent="0.3">
      <c r="B51" s="579"/>
      <c r="C51" s="515"/>
      <c r="D51" s="518"/>
      <c r="E51" s="521"/>
      <c r="F51" s="518"/>
      <c r="G51" s="612"/>
      <c r="H51" s="614"/>
      <c r="I51" s="521"/>
      <c r="J51" s="518"/>
      <c r="K51" s="598"/>
      <c r="L51" s="599"/>
      <c r="M51" s="89" t="s">
        <v>323</v>
      </c>
      <c r="N51" s="44">
        <v>0.05</v>
      </c>
      <c r="O51" s="240" t="s">
        <v>281</v>
      </c>
      <c r="P51" s="44">
        <v>0.25</v>
      </c>
      <c r="Q51" s="240" t="s">
        <v>281</v>
      </c>
      <c r="R51" s="44">
        <v>0.35</v>
      </c>
      <c r="S51" s="240" t="s">
        <v>281</v>
      </c>
      <c r="T51" s="44">
        <v>0.35</v>
      </c>
      <c r="U51" s="615"/>
      <c r="V51" s="593"/>
      <c r="W51" s="594"/>
      <c r="X51" s="594"/>
      <c r="Y51" s="595"/>
      <c r="Z51" s="595"/>
      <c r="AA51" s="595"/>
      <c r="AB51" s="618"/>
      <c r="AC51" s="621"/>
      <c r="AD51" s="241"/>
      <c r="AE51" s="241"/>
      <c r="AF51" s="241"/>
      <c r="AH51" s="242"/>
      <c r="AI51" s="243"/>
      <c r="AJ51" s="243"/>
    </row>
    <row r="52" spans="1:36" s="93" customFormat="1" ht="48.75" customHeight="1" x14ac:dyDescent="0.25">
      <c r="A52" s="91"/>
      <c r="B52" s="499" t="s">
        <v>184</v>
      </c>
      <c r="C52" s="501" t="s">
        <v>80</v>
      </c>
      <c r="D52" s="503" t="s">
        <v>81</v>
      </c>
      <c r="E52" s="503" t="s">
        <v>82</v>
      </c>
      <c r="F52" s="503" t="s">
        <v>83</v>
      </c>
      <c r="G52" s="503" t="s">
        <v>84</v>
      </c>
      <c r="H52" s="505" t="s">
        <v>85</v>
      </c>
      <c r="I52" s="505" t="s">
        <v>33</v>
      </c>
      <c r="J52" s="503" t="s">
        <v>86</v>
      </c>
      <c r="K52" s="509" t="s">
        <v>87</v>
      </c>
      <c r="L52" s="633" t="s">
        <v>88</v>
      </c>
      <c r="M52" s="634" t="s">
        <v>267</v>
      </c>
      <c r="N52" s="632" t="s">
        <v>89</v>
      </c>
      <c r="O52" s="634" t="s">
        <v>268</v>
      </c>
      <c r="P52" s="632" t="s">
        <v>90</v>
      </c>
      <c r="Q52" s="634" t="s">
        <v>269</v>
      </c>
      <c r="R52" s="632" t="s">
        <v>91</v>
      </c>
      <c r="S52" s="634" t="s">
        <v>270</v>
      </c>
      <c r="T52" s="632" t="s">
        <v>92</v>
      </c>
      <c r="U52" s="623" t="s">
        <v>93</v>
      </c>
      <c r="V52" s="624"/>
      <c r="W52" s="625" t="s">
        <v>94</v>
      </c>
      <c r="X52" s="626"/>
      <c r="Y52" s="627" t="s">
        <v>95</v>
      </c>
      <c r="Z52" s="629" t="s">
        <v>96</v>
      </c>
      <c r="AA52" s="630" t="s">
        <v>97</v>
      </c>
      <c r="AB52" s="497" t="s">
        <v>98</v>
      </c>
      <c r="AC52" s="586" t="s">
        <v>78</v>
      </c>
      <c r="AD52" s="92"/>
      <c r="AE52" s="92"/>
      <c r="AF52" s="92"/>
      <c r="AH52" s="50"/>
      <c r="AI52" s="51"/>
      <c r="AJ52" s="51"/>
    </row>
    <row r="53" spans="1:36" s="93" customFormat="1" ht="63.75" customHeight="1" thickBot="1" x14ac:dyDescent="0.3">
      <c r="A53" s="91"/>
      <c r="B53" s="500"/>
      <c r="C53" s="502"/>
      <c r="D53" s="504"/>
      <c r="E53" s="504"/>
      <c r="F53" s="504"/>
      <c r="G53" s="504"/>
      <c r="H53" s="506"/>
      <c r="I53" s="506"/>
      <c r="J53" s="504"/>
      <c r="K53" s="510"/>
      <c r="L53" s="523"/>
      <c r="M53" s="502"/>
      <c r="N53" s="510"/>
      <c r="O53" s="502"/>
      <c r="P53" s="510"/>
      <c r="Q53" s="502"/>
      <c r="R53" s="510"/>
      <c r="S53" s="502"/>
      <c r="T53" s="510"/>
      <c r="U53" s="31" t="s">
        <v>99</v>
      </c>
      <c r="V53" s="32" t="s">
        <v>100</v>
      </c>
      <c r="W53" s="33" t="s">
        <v>101</v>
      </c>
      <c r="X53" s="34" t="s">
        <v>102</v>
      </c>
      <c r="Y53" s="492"/>
      <c r="Z53" s="494"/>
      <c r="AA53" s="496"/>
      <c r="AB53" s="498"/>
      <c r="AC53" s="587"/>
      <c r="AD53" s="92"/>
      <c r="AE53" s="92"/>
      <c r="AF53" s="92"/>
      <c r="AH53" s="50"/>
      <c r="AI53" s="51"/>
      <c r="AJ53" s="51"/>
    </row>
    <row r="54" spans="1:36" s="42" customFormat="1" ht="401.25" customHeight="1" x14ac:dyDescent="0.25">
      <c r="A54" s="35"/>
      <c r="B54" s="577" t="s">
        <v>185</v>
      </c>
      <c r="C54" s="513" t="s">
        <v>0</v>
      </c>
      <c r="D54" s="516" t="s">
        <v>186</v>
      </c>
      <c r="E54" s="631" t="s">
        <v>187</v>
      </c>
      <c r="F54" s="516" t="s">
        <v>275</v>
      </c>
      <c r="G54" s="63" t="s">
        <v>188</v>
      </c>
      <c r="H54" s="77" t="s">
        <v>189</v>
      </c>
      <c r="I54" s="519">
        <v>3</v>
      </c>
      <c r="J54" s="516" t="s">
        <v>190</v>
      </c>
      <c r="K54" s="516" t="s">
        <v>191</v>
      </c>
      <c r="L54" s="519" t="s">
        <v>192</v>
      </c>
      <c r="M54" s="36" t="s">
        <v>193</v>
      </c>
      <c r="N54" s="37">
        <v>0.25</v>
      </c>
      <c r="O54" s="36" t="s">
        <v>193</v>
      </c>
      <c r="P54" s="37">
        <v>0.25</v>
      </c>
      <c r="Q54" s="36" t="s">
        <v>193</v>
      </c>
      <c r="R54" s="38">
        <v>0.25</v>
      </c>
      <c r="S54" s="36" t="s">
        <v>193</v>
      </c>
      <c r="T54" s="37">
        <v>0.25</v>
      </c>
      <c r="U54" s="94">
        <v>389823638</v>
      </c>
      <c r="V54" s="95">
        <f>SUM(U54:U62)</f>
        <v>2152083726</v>
      </c>
      <c r="W54" s="183"/>
      <c r="X54" s="184"/>
      <c r="Y54" s="66"/>
      <c r="Z54" s="96"/>
      <c r="AA54" s="251"/>
      <c r="AB54" s="530"/>
      <c r="AC54" s="530"/>
      <c r="AD54" s="41"/>
      <c r="AE54" s="41"/>
      <c r="AF54" s="41"/>
      <c r="AH54" s="50"/>
      <c r="AI54" s="51"/>
      <c r="AJ54" s="51"/>
    </row>
    <row r="55" spans="1:36" s="42" customFormat="1" ht="255" customHeight="1" x14ac:dyDescent="0.25">
      <c r="A55" s="35"/>
      <c r="B55" s="578"/>
      <c r="C55" s="514"/>
      <c r="D55" s="517"/>
      <c r="E55" s="613"/>
      <c r="F55" s="517"/>
      <c r="G55" s="256" t="s">
        <v>194</v>
      </c>
      <c r="H55" s="83" t="s">
        <v>195</v>
      </c>
      <c r="I55" s="520"/>
      <c r="J55" s="517"/>
      <c r="K55" s="517"/>
      <c r="L55" s="520"/>
      <c r="M55" s="43" t="s">
        <v>196</v>
      </c>
      <c r="N55" s="44">
        <v>0.25</v>
      </c>
      <c r="O55" s="43" t="s">
        <v>196</v>
      </c>
      <c r="P55" s="44">
        <v>0.25</v>
      </c>
      <c r="Q55" s="43" t="s">
        <v>196</v>
      </c>
      <c r="R55" s="45">
        <v>0.25</v>
      </c>
      <c r="S55" s="43" t="s">
        <v>196</v>
      </c>
      <c r="T55" s="44">
        <v>0.25</v>
      </c>
      <c r="U55" s="200">
        <v>311290330</v>
      </c>
      <c r="V55" s="98"/>
      <c r="W55" s="185"/>
      <c r="X55" s="186"/>
      <c r="Y55" s="84"/>
      <c r="Z55" s="85"/>
      <c r="AA55" s="99"/>
      <c r="AB55" s="531"/>
      <c r="AC55" s="531"/>
      <c r="AD55" s="41"/>
      <c r="AE55" s="41"/>
      <c r="AF55" s="41"/>
      <c r="AH55" s="50"/>
      <c r="AI55" s="51"/>
      <c r="AJ55" s="51"/>
    </row>
    <row r="56" spans="1:36" s="42" customFormat="1" ht="176.25" customHeight="1" x14ac:dyDescent="0.25">
      <c r="A56" s="35"/>
      <c r="B56" s="578"/>
      <c r="C56" s="514"/>
      <c r="D56" s="517"/>
      <c r="E56" s="613"/>
      <c r="F56" s="517"/>
      <c r="G56" s="256" t="s">
        <v>197</v>
      </c>
      <c r="H56" s="83" t="s">
        <v>198</v>
      </c>
      <c r="I56" s="520"/>
      <c r="J56" s="517"/>
      <c r="K56" s="517"/>
      <c r="L56" s="520"/>
      <c r="M56" s="43" t="s">
        <v>193</v>
      </c>
      <c r="N56" s="44">
        <v>0.25</v>
      </c>
      <c r="O56" s="43" t="s">
        <v>193</v>
      </c>
      <c r="P56" s="44">
        <v>0.25</v>
      </c>
      <c r="Q56" s="43" t="s">
        <v>193</v>
      </c>
      <c r="R56" s="45">
        <v>0.25</v>
      </c>
      <c r="S56" s="43" t="s">
        <v>193</v>
      </c>
      <c r="T56" s="44">
        <v>0.25</v>
      </c>
      <c r="U56" s="97">
        <v>35000000</v>
      </c>
      <c r="V56" s="98"/>
      <c r="W56" s="65"/>
      <c r="X56" s="100"/>
      <c r="Y56" s="101"/>
      <c r="Z56" s="102"/>
      <c r="AA56" s="99"/>
      <c r="AB56" s="531"/>
      <c r="AC56" s="531"/>
      <c r="AD56" s="41"/>
      <c r="AE56" s="41"/>
      <c r="AF56" s="41"/>
      <c r="AH56" s="50"/>
      <c r="AI56" s="51"/>
      <c r="AJ56" s="51"/>
    </row>
    <row r="57" spans="1:36" s="42" customFormat="1" ht="272.25" customHeight="1" thickBot="1" x14ac:dyDescent="0.3">
      <c r="A57" s="35"/>
      <c r="B57" s="578"/>
      <c r="C57" s="514"/>
      <c r="D57" s="589"/>
      <c r="E57" s="613"/>
      <c r="F57" s="589"/>
      <c r="G57" s="256" t="s">
        <v>199</v>
      </c>
      <c r="H57" s="83" t="s">
        <v>200</v>
      </c>
      <c r="I57" s="588"/>
      <c r="J57" s="589"/>
      <c r="K57" s="589"/>
      <c r="L57" s="588"/>
      <c r="M57" s="43" t="s">
        <v>201</v>
      </c>
      <c r="N57" s="44">
        <v>0.25</v>
      </c>
      <c r="O57" s="43" t="s">
        <v>201</v>
      </c>
      <c r="P57" s="44">
        <v>0.25</v>
      </c>
      <c r="Q57" s="43" t="s">
        <v>201</v>
      </c>
      <c r="R57" s="45">
        <v>0.25</v>
      </c>
      <c r="S57" s="43" t="s">
        <v>201</v>
      </c>
      <c r="T57" s="44">
        <v>0.25</v>
      </c>
      <c r="U57" s="200">
        <v>338926515</v>
      </c>
      <c r="V57" s="98"/>
      <c r="W57" s="185"/>
      <c r="X57" s="186"/>
      <c r="Y57" s="103"/>
      <c r="Z57" s="104"/>
      <c r="AA57" s="250"/>
      <c r="AB57" s="532"/>
      <c r="AC57" s="532"/>
      <c r="AD57" s="41"/>
      <c r="AE57" s="41"/>
      <c r="AF57" s="41"/>
      <c r="AH57" s="50"/>
      <c r="AI57" s="51"/>
      <c r="AJ57" s="51"/>
    </row>
    <row r="58" spans="1:36" s="42" customFormat="1" ht="66" customHeight="1" x14ac:dyDescent="0.25">
      <c r="A58" s="35"/>
      <c r="B58" s="578"/>
      <c r="C58" s="514"/>
      <c r="D58" s="607" t="s">
        <v>186</v>
      </c>
      <c r="E58" s="613"/>
      <c r="F58" s="607" t="s">
        <v>264</v>
      </c>
      <c r="G58" s="524" t="s">
        <v>202</v>
      </c>
      <c r="H58" s="607" t="s">
        <v>203</v>
      </c>
      <c r="I58" s="608">
        <v>10</v>
      </c>
      <c r="J58" s="607" t="s">
        <v>204</v>
      </c>
      <c r="K58" s="607" t="s">
        <v>205</v>
      </c>
      <c r="L58" s="608" t="s">
        <v>206</v>
      </c>
      <c r="M58" s="43" t="s">
        <v>207</v>
      </c>
      <c r="N58" s="44">
        <v>0.1</v>
      </c>
      <c r="O58" s="43" t="s">
        <v>207</v>
      </c>
      <c r="P58" s="44">
        <v>0.25</v>
      </c>
      <c r="Q58" s="43" t="s">
        <v>207</v>
      </c>
      <c r="R58" s="45">
        <v>0.25</v>
      </c>
      <c r="S58" s="43" t="s">
        <v>207</v>
      </c>
      <c r="T58" s="44">
        <v>0.4</v>
      </c>
      <c r="U58" s="635">
        <v>287335314</v>
      </c>
      <c r="V58" s="98"/>
      <c r="W58" s="65"/>
      <c r="X58" s="100"/>
      <c r="Y58" s="637"/>
      <c r="Z58" s="638"/>
      <c r="AA58" s="105"/>
      <c r="AB58" s="575"/>
      <c r="AC58" s="575"/>
      <c r="AD58" s="41"/>
      <c r="AE58" s="41"/>
      <c r="AF58" s="41"/>
      <c r="AH58" s="50"/>
      <c r="AI58" s="51"/>
      <c r="AJ58" s="51"/>
    </row>
    <row r="59" spans="1:36" s="42" customFormat="1" ht="86.1" customHeight="1" x14ac:dyDescent="0.25">
      <c r="A59" s="35"/>
      <c r="B59" s="578"/>
      <c r="C59" s="514"/>
      <c r="D59" s="517"/>
      <c r="E59" s="613"/>
      <c r="F59" s="517"/>
      <c r="G59" s="528"/>
      <c r="H59" s="589"/>
      <c r="I59" s="520"/>
      <c r="J59" s="517"/>
      <c r="K59" s="517"/>
      <c r="L59" s="520"/>
      <c r="M59" s="43" t="s">
        <v>208</v>
      </c>
      <c r="N59" s="44">
        <v>0.25</v>
      </c>
      <c r="O59" s="43" t="s">
        <v>208</v>
      </c>
      <c r="P59" s="44">
        <v>0.25</v>
      </c>
      <c r="Q59" s="43" t="s">
        <v>208</v>
      </c>
      <c r="R59" s="45">
        <v>0.25</v>
      </c>
      <c r="S59" s="43" t="s">
        <v>208</v>
      </c>
      <c r="T59" s="44">
        <v>0.25</v>
      </c>
      <c r="U59" s="636"/>
      <c r="V59" s="98"/>
      <c r="W59" s="65"/>
      <c r="X59" s="100"/>
      <c r="Y59" s="603"/>
      <c r="Z59" s="604"/>
      <c r="AA59" s="605"/>
      <c r="AB59" s="531"/>
      <c r="AC59" s="531"/>
      <c r="AD59" s="41"/>
      <c r="AE59" s="41"/>
      <c r="AF59" s="41"/>
      <c r="AH59" s="50"/>
      <c r="AI59" s="51"/>
      <c r="AJ59" s="51"/>
    </row>
    <row r="60" spans="1:36" s="42" customFormat="1" ht="140.25" customHeight="1" x14ac:dyDescent="0.25">
      <c r="A60" s="35"/>
      <c r="B60" s="578"/>
      <c r="C60" s="514"/>
      <c r="D60" s="589"/>
      <c r="E60" s="613"/>
      <c r="F60" s="589"/>
      <c r="G60" s="256" t="s">
        <v>209</v>
      </c>
      <c r="H60" s="257" t="s">
        <v>210</v>
      </c>
      <c r="I60" s="588"/>
      <c r="J60" s="589"/>
      <c r="K60" s="589"/>
      <c r="L60" s="588"/>
      <c r="M60" s="43" t="s">
        <v>211</v>
      </c>
      <c r="N60" s="44">
        <v>0.2</v>
      </c>
      <c r="O60" s="43" t="s">
        <v>211</v>
      </c>
      <c r="P60" s="44">
        <v>0.4</v>
      </c>
      <c r="Q60" s="43" t="s">
        <v>211</v>
      </c>
      <c r="R60" s="45">
        <v>0.2</v>
      </c>
      <c r="S60" s="43" t="s">
        <v>211</v>
      </c>
      <c r="T60" s="44">
        <v>0.2</v>
      </c>
      <c r="U60" s="200">
        <v>450182860</v>
      </c>
      <c r="V60" s="98"/>
      <c r="W60" s="185"/>
      <c r="X60" s="186"/>
      <c r="Y60" s="544"/>
      <c r="Z60" s="585"/>
      <c r="AA60" s="559"/>
      <c r="AB60" s="531"/>
      <c r="AC60" s="531"/>
      <c r="AD60" s="41"/>
      <c r="AE60" s="41"/>
      <c r="AF60" s="41"/>
      <c r="AH60" s="50"/>
      <c r="AI60" s="51"/>
      <c r="AJ60" s="51"/>
    </row>
    <row r="61" spans="1:36" s="42" customFormat="1" ht="93.6" customHeight="1" x14ac:dyDescent="0.25">
      <c r="A61" s="35"/>
      <c r="B61" s="578"/>
      <c r="C61" s="514"/>
      <c r="D61" s="607" t="s">
        <v>186</v>
      </c>
      <c r="E61" s="613"/>
      <c r="F61" s="607" t="s">
        <v>265</v>
      </c>
      <c r="G61" s="256" t="s">
        <v>212</v>
      </c>
      <c r="H61" s="83" t="s">
        <v>213</v>
      </c>
      <c r="I61" s="608">
        <v>1</v>
      </c>
      <c r="J61" s="607" t="s">
        <v>214</v>
      </c>
      <c r="K61" s="607" t="s">
        <v>215</v>
      </c>
      <c r="L61" s="608" t="s">
        <v>216</v>
      </c>
      <c r="M61" s="43" t="s">
        <v>112</v>
      </c>
      <c r="N61" s="44">
        <v>0.25</v>
      </c>
      <c r="O61" s="43" t="s">
        <v>112</v>
      </c>
      <c r="P61" s="44">
        <v>0.25</v>
      </c>
      <c r="Q61" s="43" t="s">
        <v>112</v>
      </c>
      <c r="R61" s="45">
        <v>0.25</v>
      </c>
      <c r="S61" s="43" t="s">
        <v>112</v>
      </c>
      <c r="T61" s="44">
        <v>0.25</v>
      </c>
      <c r="U61" s="200">
        <v>57900000</v>
      </c>
      <c r="V61" s="98"/>
      <c r="W61" s="185"/>
      <c r="X61" s="186"/>
      <c r="Y61" s="543"/>
      <c r="Z61" s="584"/>
      <c r="AA61" s="558"/>
      <c r="AB61" s="531"/>
      <c r="AC61" s="531"/>
      <c r="AD61" s="41"/>
      <c r="AE61" s="41"/>
      <c r="AF61" s="41"/>
      <c r="AH61" s="50"/>
      <c r="AI61" s="51"/>
      <c r="AJ61" s="51"/>
    </row>
    <row r="62" spans="1:36" s="42" customFormat="1" ht="140.1" customHeight="1" thickBot="1" x14ac:dyDescent="0.3">
      <c r="A62" s="35"/>
      <c r="B62" s="579"/>
      <c r="C62" s="515"/>
      <c r="D62" s="518"/>
      <c r="E62" s="614"/>
      <c r="F62" s="518"/>
      <c r="G62" s="106" t="s">
        <v>217</v>
      </c>
      <c r="H62" s="107" t="s">
        <v>218</v>
      </c>
      <c r="I62" s="521"/>
      <c r="J62" s="518"/>
      <c r="K62" s="518"/>
      <c r="L62" s="521"/>
      <c r="M62" s="60" t="s">
        <v>219</v>
      </c>
      <c r="N62" s="61">
        <v>0.25</v>
      </c>
      <c r="O62" s="60" t="s">
        <v>219</v>
      </c>
      <c r="P62" s="61">
        <v>0.25</v>
      </c>
      <c r="Q62" s="60" t="s">
        <v>219</v>
      </c>
      <c r="R62" s="62">
        <v>0.25</v>
      </c>
      <c r="S62" s="60" t="s">
        <v>219</v>
      </c>
      <c r="T62" s="61">
        <v>0.25</v>
      </c>
      <c r="U62" s="200">
        <v>281625069</v>
      </c>
      <c r="V62" s="108"/>
      <c r="W62" s="187"/>
      <c r="X62" s="188"/>
      <c r="Y62" s="573"/>
      <c r="Z62" s="591"/>
      <c r="AA62" s="574"/>
      <c r="AB62" s="576"/>
      <c r="AC62" s="576"/>
      <c r="AD62" s="41"/>
      <c r="AE62" s="41"/>
      <c r="AF62" s="41"/>
      <c r="AH62" s="50"/>
      <c r="AI62" s="51"/>
      <c r="AJ62" s="51"/>
    </row>
    <row r="63" spans="1:36" ht="56.25" customHeight="1" thickBot="1" x14ac:dyDescent="0.25">
      <c r="B63" s="201" t="s">
        <v>220</v>
      </c>
      <c r="C63" s="113"/>
      <c r="D63" s="109"/>
      <c r="E63" s="109"/>
      <c r="F63" s="109"/>
      <c r="G63" s="110"/>
      <c r="H63" s="111"/>
      <c r="I63" s="109"/>
      <c r="J63" s="109"/>
      <c r="K63" s="109"/>
      <c r="L63" s="112"/>
      <c r="M63" s="113"/>
      <c r="N63" s="114"/>
      <c r="O63" s="113"/>
      <c r="P63" s="109"/>
      <c r="Q63" s="113"/>
      <c r="R63" s="114"/>
      <c r="S63" s="114"/>
      <c r="T63" s="114"/>
      <c r="U63" s="202">
        <f>U62+U61+U60+U58+U57+U56+U55+U54+U45+U42+U41+U39+U37+U36+U35+U32+U31+U29+U27+U25+U23+U21+U19+U12+U48</f>
        <v>11534355274</v>
      </c>
      <c r="V63" s="202">
        <f>V62+V61+V60+V58+V57+V56+V55+V54+V45+V42+V41+V39+V37+V36+V35+V32+V31+V29+V27+V25+V23+V21+V19+V12+V48</f>
        <v>11534355274</v>
      </c>
      <c r="W63" s="202">
        <f>W62+W61+W60+W58+W57+W56+W55+W54+W45+W42+W41+W39+W37+W36+W35+W32+W31+W29+W27+W25+W23+W21+W19+W12</f>
        <v>0</v>
      </c>
      <c r="X63" s="202">
        <f>X62+X61+X60+X58+X57+X56+X55+X54+X45+X42+X41+X39+X37+X36+X35+X32+X31+X29+X27+X25+X23+X21+X19+X12</f>
        <v>0</v>
      </c>
      <c r="Y63" s="115"/>
      <c r="Z63" s="115"/>
      <c r="AA63" s="115"/>
      <c r="AB63" s="116"/>
      <c r="AC63" s="117"/>
      <c r="AH63" s="50"/>
      <c r="AI63" s="51"/>
      <c r="AJ63" s="51"/>
    </row>
    <row r="64" spans="1:36" ht="40.5" customHeight="1" x14ac:dyDescent="0.2">
      <c r="B64" s="118" t="s">
        <v>221</v>
      </c>
      <c r="C64" s="639" t="s">
        <v>222</v>
      </c>
      <c r="D64" s="640"/>
      <c r="E64" s="640"/>
      <c r="F64" s="640"/>
      <c r="G64" s="640"/>
      <c r="H64" s="640"/>
      <c r="I64" s="640"/>
      <c r="J64" s="640"/>
      <c r="K64" s="640"/>
      <c r="L64" s="640"/>
      <c r="M64" s="640"/>
      <c r="N64" s="640"/>
      <c r="O64" s="640"/>
      <c r="P64" s="640"/>
      <c r="Q64" s="640"/>
      <c r="R64" s="640"/>
      <c r="S64" s="640"/>
      <c r="T64" s="640"/>
      <c r="U64" s="640"/>
      <c r="V64" s="640"/>
      <c r="W64" s="640"/>
      <c r="X64" s="641"/>
      <c r="Y64" s="17" t="s">
        <v>66</v>
      </c>
      <c r="Z64" s="18">
        <v>2021</v>
      </c>
      <c r="AA64" s="19"/>
      <c r="AB64" s="20" t="s">
        <v>223</v>
      </c>
      <c r="AC64" s="21">
        <v>1153121519</v>
      </c>
      <c r="AD64" s="10"/>
      <c r="AE64" s="10"/>
      <c r="AF64" s="10"/>
    </row>
    <row r="65" spans="1:36" ht="37.5" customHeight="1" thickBot="1" x14ac:dyDescent="0.25">
      <c r="B65" s="119" t="s">
        <v>68</v>
      </c>
      <c r="C65" s="461" t="s">
        <v>224</v>
      </c>
      <c r="D65" s="462"/>
      <c r="E65" s="462"/>
      <c r="F65" s="462"/>
      <c r="G65" s="462"/>
      <c r="H65" s="462"/>
      <c r="I65" s="462"/>
      <c r="J65" s="462"/>
      <c r="K65" s="462"/>
      <c r="L65" s="462"/>
      <c r="M65" s="462"/>
      <c r="N65" s="462"/>
      <c r="O65" s="462"/>
      <c r="P65" s="462"/>
      <c r="Q65" s="462"/>
      <c r="R65" s="462"/>
      <c r="S65" s="462"/>
      <c r="T65" s="462"/>
      <c r="U65" s="462"/>
      <c r="V65" s="462"/>
      <c r="W65" s="462"/>
      <c r="X65" s="463"/>
      <c r="Y65" s="23" t="s">
        <v>70</v>
      </c>
      <c r="Z65" s="24"/>
      <c r="AA65" s="25"/>
      <c r="AB65" s="26"/>
      <c r="AC65" s="27"/>
      <c r="AD65" s="10"/>
      <c r="AE65" s="10"/>
      <c r="AF65" s="10"/>
    </row>
    <row r="66" spans="1:36" ht="67.5" customHeight="1" thickBot="1" x14ac:dyDescent="0.25">
      <c r="B66" s="247"/>
      <c r="C66" s="464" t="s">
        <v>71</v>
      </c>
      <c r="D66" s="465"/>
      <c r="E66" s="465"/>
      <c r="F66" s="466"/>
      <c r="G66" s="28"/>
      <c r="H66" s="464" t="s">
        <v>72</v>
      </c>
      <c r="I66" s="465"/>
      <c r="J66" s="465"/>
      <c r="K66" s="465"/>
      <c r="L66" s="466"/>
      <c r="M66" s="464" t="s">
        <v>73</v>
      </c>
      <c r="N66" s="465"/>
      <c r="O66" s="465"/>
      <c r="P66" s="465"/>
      <c r="Q66" s="465"/>
      <c r="R66" s="465"/>
      <c r="S66" s="465"/>
      <c r="T66" s="466"/>
      <c r="U66" s="464" t="s">
        <v>74</v>
      </c>
      <c r="V66" s="466"/>
      <c r="W66" s="467" t="s">
        <v>75</v>
      </c>
      <c r="X66" s="468"/>
      <c r="Y66" s="487" t="s">
        <v>76</v>
      </c>
      <c r="Z66" s="467"/>
      <c r="AA66" s="468"/>
      <c r="AB66" s="29" t="s">
        <v>77</v>
      </c>
      <c r="AC66" s="488" t="s">
        <v>78</v>
      </c>
      <c r="AH66" s="50"/>
      <c r="AI66" s="51"/>
      <c r="AJ66" s="51"/>
    </row>
    <row r="67" spans="1:36" ht="48" customHeight="1" x14ac:dyDescent="0.2">
      <c r="B67" s="499" t="s">
        <v>79</v>
      </c>
      <c r="C67" s="501" t="s">
        <v>80</v>
      </c>
      <c r="D67" s="503" t="s">
        <v>81</v>
      </c>
      <c r="E67" s="503" t="s">
        <v>82</v>
      </c>
      <c r="F67" s="503" t="s">
        <v>83</v>
      </c>
      <c r="G67" s="503" t="s">
        <v>84</v>
      </c>
      <c r="H67" s="505" t="s">
        <v>85</v>
      </c>
      <c r="I67" s="505" t="s">
        <v>33</v>
      </c>
      <c r="J67" s="503" t="s">
        <v>86</v>
      </c>
      <c r="K67" s="509" t="s">
        <v>87</v>
      </c>
      <c r="L67" s="522" t="s">
        <v>88</v>
      </c>
      <c r="M67" s="501" t="s">
        <v>267</v>
      </c>
      <c r="N67" s="509" t="s">
        <v>89</v>
      </c>
      <c r="O67" s="501" t="s">
        <v>268</v>
      </c>
      <c r="P67" s="509" t="s">
        <v>90</v>
      </c>
      <c r="Q67" s="501" t="s">
        <v>269</v>
      </c>
      <c r="R67" s="509" t="s">
        <v>91</v>
      </c>
      <c r="S67" s="501" t="s">
        <v>270</v>
      </c>
      <c r="T67" s="509" t="s">
        <v>92</v>
      </c>
      <c r="U67" s="511" t="s">
        <v>93</v>
      </c>
      <c r="V67" s="512"/>
      <c r="W67" s="507" t="s">
        <v>94</v>
      </c>
      <c r="X67" s="508"/>
      <c r="Y67" s="491" t="s">
        <v>95</v>
      </c>
      <c r="Z67" s="493" t="s">
        <v>96</v>
      </c>
      <c r="AA67" s="495" t="s">
        <v>97</v>
      </c>
      <c r="AB67" s="497" t="s">
        <v>98</v>
      </c>
      <c r="AC67" s="489"/>
      <c r="AH67" s="50"/>
      <c r="AI67" s="51"/>
      <c r="AJ67" s="51"/>
    </row>
    <row r="68" spans="1:36" ht="60" customHeight="1" thickBot="1" x14ac:dyDescent="0.25">
      <c r="B68" s="500"/>
      <c r="C68" s="502"/>
      <c r="D68" s="504"/>
      <c r="E68" s="504"/>
      <c r="F68" s="504"/>
      <c r="G68" s="504"/>
      <c r="H68" s="506"/>
      <c r="I68" s="506"/>
      <c r="J68" s="504"/>
      <c r="K68" s="510"/>
      <c r="L68" s="523"/>
      <c r="M68" s="502"/>
      <c r="N68" s="510"/>
      <c r="O68" s="502"/>
      <c r="P68" s="510"/>
      <c r="Q68" s="502"/>
      <c r="R68" s="510"/>
      <c r="S68" s="502"/>
      <c r="T68" s="510"/>
      <c r="U68" s="31" t="s">
        <v>99</v>
      </c>
      <c r="V68" s="32" t="s">
        <v>100</v>
      </c>
      <c r="W68" s="33" t="s">
        <v>101</v>
      </c>
      <c r="X68" s="34" t="s">
        <v>102</v>
      </c>
      <c r="Y68" s="492"/>
      <c r="Z68" s="494"/>
      <c r="AA68" s="496"/>
      <c r="AB68" s="498"/>
      <c r="AC68" s="490"/>
      <c r="AH68" s="50"/>
      <c r="AI68" s="51"/>
      <c r="AJ68" s="51"/>
    </row>
    <row r="69" spans="1:36" ht="97.5" customHeight="1" x14ac:dyDescent="0.2">
      <c r="B69" s="577" t="s">
        <v>225</v>
      </c>
      <c r="C69" s="662" t="s">
        <v>0</v>
      </c>
      <c r="D69" s="516" t="s">
        <v>226</v>
      </c>
      <c r="E69" s="519" t="s">
        <v>227</v>
      </c>
      <c r="F69" s="516" t="s">
        <v>266</v>
      </c>
      <c r="G69" s="63" t="s">
        <v>107</v>
      </c>
      <c r="H69" s="120" t="s">
        <v>228</v>
      </c>
      <c r="I69" s="519">
        <v>1</v>
      </c>
      <c r="J69" s="516" t="s">
        <v>229</v>
      </c>
      <c r="K69" s="516" t="s">
        <v>230</v>
      </c>
      <c r="L69" s="519" t="s">
        <v>231</v>
      </c>
      <c r="M69" s="562" t="s">
        <v>232</v>
      </c>
      <c r="N69" s="650">
        <v>0.3</v>
      </c>
      <c r="O69" s="562" t="s">
        <v>232</v>
      </c>
      <c r="P69" s="650">
        <v>0.35</v>
      </c>
      <c r="Q69" s="562" t="s">
        <v>232</v>
      </c>
      <c r="R69" s="648">
        <v>0.2</v>
      </c>
      <c r="S69" s="562" t="s">
        <v>232</v>
      </c>
      <c r="T69" s="650">
        <v>0.2</v>
      </c>
      <c r="U69" s="121">
        <v>141691172</v>
      </c>
      <c r="V69" s="656">
        <f>SUM(U69:U72)</f>
        <v>584197922</v>
      </c>
      <c r="W69" s="189"/>
      <c r="X69" s="189"/>
      <c r="Y69" s="638"/>
      <c r="Z69" s="638"/>
      <c r="AA69" s="659"/>
      <c r="AB69" s="660"/>
      <c r="AC69" s="660"/>
      <c r="AD69" s="10"/>
      <c r="AE69" s="10"/>
      <c r="AF69" s="10"/>
      <c r="AH69" s="50"/>
      <c r="AI69" s="51"/>
      <c r="AJ69" s="51"/>
    </row>
    <row r="70" spans="1:36" ht="97.5" customHeight="1" x14ac:dyDescent="0.2">
      <c r="B70" s="578"/>
      <c r="C70" s="663"/>
      <c r="D70" s="517"/>
      <c r="E70" s="520"/>
      <c r="F70" s="517"/>
      <c r="G70" s="256" t="s">
        <v>119</v>
      </c>
      <c r="H70" s="122" t="s">
        <v>233</v>
      </c>
      <c r="I70" s="588"/>
      <c r="J70" s="589"/>
      <c r="K70" s="589"/>
      <c r="L70" s="520"/>
      <c r="M70" s="564"/>
      <c r="N70" s="651"/>
      <c r="O70" s="564"/>
      <c r="P70" s="651"/>
      <c r="Q70" s="564"/>
      <c r="R70" s="649"/>
      <c r="S70" s="564"/>
      <c r="T70" s="651"/>
      <c r="U70" s="121">
        <v>142234318</v>
      </c>
      <c r="V70" s="657"/>
      <c r="W70" s="190"/>
      <c r="X70" s="190"/>
      <c r="Y70" s="585"/>
      <c r="Z70" s="585"/>
      <c r="AA70" s="559"/>
      <c r="AB70" s="661"/>
      <c r="AC70" s="661"/>
      <c r="AD70" s="10"/>
      <c r="AE70" s="10"/>
      <c r="AF70" s="10"/>
      <c r="AH70" s="50"/>
      <c r="AI70" s="51"/>
      <c r="AJ70" s="51"/>
    </row>
    <row r="71" spans="1:36" ht="97.5" customHeight="1" x14ac:dyDescent="0.2">
      <c r="B71" s="578"/>
      <c r="C71" s="663"/>
      <c r="D71" s="517"/>
      <c r="E71" s="520"/>
      <c r="F71" s="517"/>
      <c r="G71" s="256" t="s">
        <v>141</v>
      </c>
      <c r="H71" s="122" t="s">
        <v>234</v>
      </c>
      <c r="I71" s="608">
        <v>2</v>
      </c>
      <c r="J71" s="607" t="s">
        <v>235</v>
      </c>
      <c r="K71" s="607" t="s">
        <v>230</v>
      </c>
      <c r="L71" s="520"/>
      <c r="M71" s="646" t="s">
        <v>236</v>
      </c>
      <c r="N71" s="652">
        <v>0.3</v>
      </c>
      <c r="O71" s="646" t="s">
        <v>236</v>
      </c>
      <c r="P71" s="652">
        <v>0.35</v>
      </c>
      <c r="Q71" s="646" t="s">
        <v>236</v>
      </c>
      <c r="R71" s="654">
        <v>0.2</v>
      </c>
      <c r="S71" s="646" t="s">
        <v>236</v>
      </c>
      <c r="T71" s="652">
        <v>0.2</v>
      </c>
      <c r="U71" s="255">
        <v>142383278</v>
      </c>
      <c r="V71" s="657"/>
      <c r="W71" s="190"/>
      <c r="X71" s="190"/>
      <c r="Y71" s="642"/>
      <c r="Z71" s="584"/>
      <c r="AA71" s="558"/>
      <c r="AB71" s="644"/>
      <c r="AC71" s="644"/>
      <c r="AD71" s="10"/>
      <c r="AE71" s="10"/>
      <c r="AF71" s="10"/>
      <c r="AH71" s="50"/>
      <c r="AI71" s="51"/>
      <c r="AJ71" s="51"/>
    </row>
    <row r="72" spans="1:36" ht="97.5" customHeight="1" thickBot="1" x14ac:dyDescent="0.25">
      <c r="B72" s="579"/>
      <c r="C72" s="664"/>
      <c r="D72" s="518"/>
      <c r="E72" s="521"/>
      <c r="F72" s="518"/>
      <c r="G72" s="106" t="s">
        <v>147</v>
      </c>
      <c r="H72" s="123" t="s">
        <v>237</v>
      </c>
      <c r="I72" s="521"/>
      <c r="J72" s="518"/>
      <c r="K72" s="518"/>
      <c r="L72" s="521"/>
      <c r="M72" s="647"/>
      <c r="N72" s="653"/>
      <c r="O72" s="647"/>
      <c r="P72" s="653"/>
      <c r="Q72" s="647"/>
      <c r="R72" s="655"/>
      <c r="S72" s="647"/>
      <c r="T72" s="653"/>
      <c r="U72" s="255">
        <v>157889154</v>
      </c>
      <c r="V72" s="658"/>
      <c r="W72" s="190"/>
      <c r="X72" s="190"/>
      <c r="Y72" s="643"/>
      <c r="Z72" s="591"/>
      <c r="AA72" s="574"/>
      <c r="AB72" s="645"/>
      <c r="AC72" s="645"/>
      <c r="AD72" s="10"/>
      <c r="AE72" s="10"/>
      <c r="AF72" s="10"/>
      <c r="AH72" s="50"/>
      <c r="AI72" s="51"/>
      <c r="AJ72" s="51"/>
    </row>
    <row r="73" spans="1:36" ht="64.5" customHeight="1" x14ac:dyDescent="0.2">
      <c r="B73" s="499" t="s">
        <v>150</v>
      </c>
      <c r="C73" s="501" t="s">
        <v>80</v>
      </c>
      <c r="D73" s="503" t="s">
        <v>81</v>
      </c>
      <c r="E73" s="503" t="s">
        <v>82</v>
      </c>
      <c r="F73" s="503" t="s">
        <v>83</v>
      </c>
      <c r="G73" s="503" t="s">
        <v>84</v>
      </c>
      <c r="H73" s="505" t="s">
        <v>85</v>
      </c>
      <c r="I73" s="505" t="s">
        <v>33</v>
      </c>
      <c r="J73" s="503" t="s">
        <v>86</v>
      </c>
      <c r="K73" s="509" t="s">
        <v>87</v>
      </c>
      <c r="L73" s="522" t="s">
        <v>88</v>
      </c>
      <c r="M73" s="501" t="s">
        <v>267</v>
      </c>
      <c r="N73" s="509" t="s">
        <v>89</v>
      </c>
      <c r="O73" s="501" t="s">
        <v>268</v>
      </c>
      <c r="P73" s="509" t="s">
        <v>90</v>
      </c>
      <c r="Q73" s="501" t="s">
        <v>269</v>
      </c>
      <c r="R73" s="509" t="s">
        <v>91</v>
      </c>
      <c r="S73" s="501" t="s">
        <v>270</v>
      </c>
      <c r="T73" s="509" t="s">
        <v>92</v>
      </c>
      <c r="U73" s="511" t="s">
        <v>93</v>
      </c>
      <c r="V73" s="512"/>
      <c r="W73" s="507" t="s">
        <v>94</v>
      </c>
      <c r="X73" s="508"/>
      <c r="Y73" s="491" t="s">
        <v>95</v>
      </c>
      <c r="Z73" s="493" t="s">
        <v>96</v>
      </c>
      <c r="AA73" s="495" t="s">
        <v>97</v>
      </c>
      <c r="AB73" s="497" t="s">
        <v>98</v>
      </c>
      <c r="AC73" s="586" t="s">
        <v>78</v>
      </c>
      <c r="AD73" s="10"/>
      <c r="AE73" s="10"/>
      <c r="AF73" s="10"/>
      <c r="AH73" s="50"/>
      <c r="AI73" s="51"/>
      <c r="AJ73" s="51"/>
    </row>
    <row r="74" spans="1:36" ht="70.5" customHeight="1" thickBot="1" x14ac:dyDescent="0.25">
      <c r="B74" s="500"/>
      <c r="C74" s="502"/>
      <c r="D74" s="504"/>
      <c r="E74" s="504"/>
      <c r="F74" s="504"/>
      <c r="G74" s="504"/>
      <c r="H74" s="506"/>
      <c r="I74" s="506"/>
      <c r="J74" s="504"/>
      <c r="K74" s="510"/>
      <c r="L74" s="523"/>
      <c r="M74" s="502"/>
      <c r="N74" s="510"/>
      <c r="O74" s="502"/>
      <c r="P74" s="510"/>
      <c r="Q74" s="502"/>
      <c r="R74" s="510"/>
      <c r="S74" s="502"/>
      <c r="T74" s="510"/>
      <c r="U74" s="31" t="s">
        <v>99</v>
      </c>
      <c r="V74" s="32" t="s">
        <v>100</v>
      </c>
      <c r="W74" s="33" t="s">
        <v>101</v>
      </c>
      <c r="X74" s="34" t="s">
        <v>102</v>
      </c>
      <c r="Y74" s="492"/>
      <c r="Z74" s="494"/>
      <c r="AA74" s="496"/>
      <c r="AB74" s="498"/>
      <c r="AC74" s="587"/>
      <c r="AD74" s="10"/>
      <c r="AE74" s="10"/>
      <c r="AF74" s="10"/>
      <c r="AH74" s="50"/>
      <c r="AI74" s="51"/>
      <c r="AJ74" s="51"/>
    </row>
    <row r="75" spans="1:36" ht="117" customHeight="1" x14ac:dyDescent="0.2">
      <c r="B75" s="577" t="s">
        <v>238</v>
      </c>
      <c r="C75" s="662" t="s">
        <v>0</v>
      </c>
      <c r="D75" s="516" t="s">
        <v>226</v>
      </c>
      <c r="E75" s="519" t="s">
        <v>227</v>
      </c>
      <c r="F75" s="516" t="s">
        <v>266</v>
      </c>
      <c r="G75" s="63" t="s">
        <v>155</v>
      </c>
      <c r="H75" s="124" t="s">
        <v>239</v>
      </c>
      <c r="I75" s="519">
        <v>1</v>
      </c>
      <c r="J75" s="516" t="s">
        <v>240</v>
      </c>
      <c r="K75" s="516" t="s">
        <v>230</v>
      </c>
      <c r="L75" s="519" t="s">
        <v>241</v>
      </c>
      <c r="M75" s="516" t="s">
        <v>240</v>
      </c>
      <c r="N75" s="650">
        <v>0.25</v>
      </c>
      <c r="O75" s="516" t="s">
        <v>240</v>
      </c>
      <c r="P75" s="650">
        <v>0.35</v>
      </c>
      <c r="Q75" s="516" t="s">
        <v>240</v>
      </c>
      <c r="R75" s="648">
        <v>0.2</v>
      </c>
      <c r="S75" s="562" t="s">
        <v>242</v>
      </c>
      <c r="T75" s="668">
        <v>0.2</v>
      </c>
      <c r="U75" s="125">
        <v>141607600</v>
      </c>
      <c r="V75" s="126">
        <f>SUM(U75:U78)</f>
        <v>568923597</v>
      </c>
      <c r="W75" s="191"/>
      <c r="X75" s="192"/>
      <c r="Y75" s="637"/>
      <c r="Z75" s="638"/>
      <c r="AA75" s="659"/>
      <c r="AB75" s="660"/>
      <c r="AC75" s="660"/>
      <c r="AD75" s="10"/>
      <c r="AE75" s="10"/>
      <c r="AF75" s="10"/>
      <c r="AH75" s="50"/>
      <c r="AI75" s="51"/>
      <c r="AJ75" s="51"/>
    </row>
    <row r="76" spans="1:36" ht="102.75" customHeight="1" x14ac:dyDescent="0.2">
      <c r="B76" s="578"/>
      <c r="C76" s="663"/>
      <c r="D76" s="517"/>
      <c r="E76" s="520"/>
      <c r="F76" s="517"/>
      <c r="G76" s="256" t="s">
        <v>160</v>
      </c>
      <c r="H76" s="127" t="s">
        <v>243</v>
      </c>
      <c r="I76" s="588"/>
      <c r="J76" s="589"/>
      <c r="K76" s="589"/>
      <c r="L76" s="520"/>
      <c r="M76" s="589"/>
      <c r="N76" s="651"/>
      <c r="O76" s="589"/>
      <c r="P76" s="651"/>
      <c r="Q76" s="589"/>
      <c r="R76" s="649"/>
      <c r="S76" s="564"/>
      <c r="T76" s="669"/>
      <c r="U76" s="128">
        <v>140282911</v>
      </c>
      <c r="V76" s="129"/>
      <c r="W76" s="193"/>
      <c r="X76" s="194"/>
      <c r="Y76" s="544"/>
      <c r="Z76" s="585"/>
      <c r="AA76" s="559"/>
      <c r="AB76" s="661"/>
      <c r="AC76" s="661"/>
      <c r="AD76" s="10"/>
      <c r="AE76" s="10"/>
      <c r="AF76" s="10"/>
      <c r="AH76" s="50"/>
      <c r="AI76" s="51"/>
      <c r="AJ76" s="51"/>
    </row>
    <row r="77" spans="1:36" ht="101.25" customHeight="1" x14ac:dyDescent="0.2">
      <c r="B77" s="578"/>
      <c r="C77" s="663"/>
      <c r="D77" s="517"/>
      <c r="E77" s="520"/>
      <c r="F77" s="517"/>
      <c r="G77" s="256" t="s">
        <v>171</v>
      </c>
      <c r="H77" s="127" t="s">
        <v>244</v>
      </c>
      <c r="I77" s="608">
        <v>1</v>
      </c>
      <c r="J77" s="607" t="s">
        <v>245</v>
      </c>
      <c r="K77" s="607" t="s">
        <v>230</v>
      </c>
      <c r="L77" s="520"/>
      <c r="M77" s="607" t="s">
        <v>245</v>
      </c>
      <c r="N77" s="652">
        <v>0.3</v>
      </c>
      <c r="O77" s="607" t="s">
        <v>245</v>
      </c>
      <c r="P77" s="652">
        <v>0.35</v>
      </c>
      <c r="Q77" s="607" t="s">
        <v>245</v>
      </c>
      <c r="R77" s="654">
        <v>0.2</v>
      </c>
      <c r="S77" s="607" t="s">
        <v>245</v>
      </c>
      <c r="T77" s="666">
        <v>0.15</v>
      </c>
      <c r="U77" s="130">
        <v>144961517</v>
      </c>
      <c r="V77" s="129"/>
      <c r="W77" s="193"/>
      <c r="X77" s="194"/>
      <c r="Y77" s="543"/>
      <c r="Z77" s="584"/>
      <c r="AA77" s="558"/>
      <c r="AB77" s="644"/>
      <c r="AC77" s="644"/>
      <c r="AD77" s="10"/>
      <c r="AE77" s="10"/>
      <c r="AF77" s="10"/>
      <c r="AH77" s="50"/>
      <c r="AI77" s="51"/>
      <c r="AJ77" s="51"/>
    </row>
    <row r="78" spans="1:36" ht="195.75" customHeight="1" thickBot="1" x14ac:dyDescent="0.25">
      <c r="B78" s="579"/>
      <c r="C78" s="664"/>
      <c r="D78" s="518"/>
      <c r="E78" s="521"/>
      <c r="F78" s="518"/>
      <c r="G78" s="106" t="s">
        <v>176</v>
      </c>
      <c r="H78" s="131" t="s">
        <v>246</v>
      </c>
      <c r="I78" s="521"/>
      <c r="J78" s="518"/>
      <c r="K78" s="518"/>
      <c r="L78" s="521"/>
      <c r="M78" s="518"/>
      <c r="N78" s="653"/>
      <c r="O78" s="518"/>
      <c r="P78" s="653"/>
      <c r="Q78" s="518"/>
      <c r="R78" s="655"/>
      <c r="S78" s="518"/>
      <c r="T78" s="667"/>
      <c r="U78" s="132">
        <v>142071569</v>
      </c>
      <c r="V78" s="133"/>
      <c r="W78" s="195"/>
      <c r="X78" s="196"/>
      <c r="Y78" s="573"/>
      <c r="Z78" s="591"/>
      <c r="AA78" s="574"/>
      <c r="AB78" s="645"/>
      <c r="AC78" s="645"/>
      <c r="AD78" s="10"/>
      <c r="AE78" s="10"/>
      <c r="AF78" s="10"/>
      <c r="AH78" s="50"/>
      <c r="AI78" s="51"/>
      <c r="AJ78" s="51"/>
    </row>
    <row r="79" spans="1:36" ht="56.25" customHeight="1" thickBot="1" x14ac:dyDescent="0.25">
      <c r="A79" s="134"/>
      <c r="B79" s="201" t="s">
        <v>247</v>
      </c>
      <c r="C79" s="113"/>
      <c r="D79" s="135"/>
      <c r="E79" s="109"/>
      <c r="F79" s="109"/>
      <c r="G79" s="110"/>
      <c r="H79" s="136"/>
      <c r="I79" s="109"/>
      <c r="J79" s="109"/>
      <c r="K79" s="109"/>
      <c r="L79" s="112"/>
      <c r="M79" s="137"/>
      <c r="N79" s="138"/>
      <c r="O79" s="139"/>
      <c r="P79" s="140"/>
      <c r="Q79" s="139"/>
      <c r="R79" s="138"/>
      <c r="S79" s="138"/>
      <c r="T79" s="138"/>
      <c r="U79" s="202">
        <f t="shared" ref="U79:X79" si="0">SUM(U69:U78)</f>
        <v>1153121519</v>
      </c>
      <c r="V79" s="244">
        <f t="shared" si="0"/>
        <v>1153121519</v>
      </c>
      <c r="W79" s="203">
        <f t="shared" si="0"/>
        <v>0</v>
      </c>
      <c r="X79" s="204">
        <f t="shared" si="0"/>
        <v>0</v>
      </c>
      <c r="Y79" s="117"/>
      <c r="Z79" s="117"/>
      <c r="AA79" s="117"/>
      <c r="AB79" s="117"/>
      <c r="AC79" s="117"/>
      <c r="AD79" s="10"/>
      <c r="AE79" s="10"/>
      <c r="AF79" s="10"/>
      <c r="AH79" s="50"/>
      <c r="AI79" s="51"/>
      <c r="AJ79" s="51"/>
    </row>
    <row r="80" spans="1:36" ht="51" customHeight="1" x14ac:dyDescent="0.2">
      <c r="B80" s="665" t="s">
        <v>321</v>
      </c>
      <c r="C80" s="665"/>
      <c r="D80" s="665"/>
      <c r="E80" s="665"/>
      <c r="F80" s="665"/>
      <c r="G80" s="665"/>
      <c r="H80" s="665"/>
      <c r="I80" s="665"/>
      <c r="J80" s="665"/>
      <c r="K80" s="665"/>
      <c r="L80" s="665"/>
      <c r="M80" s="665"/>
      <c r="N80" s="665"/>
      <c r="O80" s="665"/>
      <c r="P80" s="665"/>
      <c r="Q80" s="665"/>
      <c r="R80" s="665"/>
      <c r="S80" s="665"/>
      <c r="T80" s="665"/>
      <c r="U80" s="665"/>
      <c r="V80" s="665"/>
      <c r="W80" s="665"/>
      <c r="X80" s="665"/>
      <c r="Y80" s="665"/>
      <c r="Z80" s="665"/>
      <c r="AA80" s="665"/>
      <c r="AB80" s="665"/>
      <c r="AC80" s="665"/>
      <c r="AD80" s="10"/>
      <c r="AE80" s="10"/>
      <c r="AF80" s="10"/>
    </row>
    <row r="81" spans="21:21" x14ac:dyDescent="0.2">
      <c r="U81" s="10"/>
    </row>
  </sheetData>
  <autoFilter ref="C10:AC80" xr:uid="{00000000-0009-0000-0000-000004000000}">
    <filterColumn colId="20" showButton="0"/>
  </autoFilter>
  <mergeCells count="389">
    <mergeCell ref="B80:AC80"/>
    <mergeCell ref="R77:R78"/>
    <mergeCell ref="S77:S78"/>
    <mergeCell ref="T77:T78"/>
    <mergeCell ref="Y77:Y78"/>
    <mergeCell ref="Z77:Z78"/>
    <mergeCell ref="AA77:AA78"/>
    <mergeCell ref="AB75:AB76"/>
    <mergeCell ref="AC75:AC76"/>
    <mergeCell ref="I77:I78"/>
    <mergeCell ref="J77:J78"/>
    <mergeCell ref="K77:K78"/>
    <mergeCell ref="M77:M78"/>
    <mergeCell ref="N77:N78"/>
    <mergeCell ref="O77:O78"/>
    <mergeCell ref="P77:P78"/>
    <mergeCell ref="Q77:Q78"/>
    <mergeCell ref="R75:R76"/>
    <mergeCell ref="S75:S76"/>
    <mergeCell ref="T75:T76"/>
    <mergeCell ref="Y75:Y76"/>
    <mergeCell ref="Z75:Z76"/>
    <mergeCell ref="AA75:AA76"/>
    <mergeCell ref="L75:L78"/>
    <mergeCell ref="AB77:AB78"/>
    <mergeCell ref="AC77:AC78"/>
    <mergeCell ref="AB73:AB74"/>
    <mergeCell ref="AC73:AC74"/>
    <mergeCell ref="U73:V73"/>
    <mergeCell ref="W73:X73"/>
    <mergeCell ref="Y73:Y74"/>
    <mergeCell ref="Z73:Z74"/>
    <mergeCell ref="AA73:AA74"/>
    <mergeCell ref="B75:B78"/>
    <mergeCell ref="C75:C78"/>
    <mergeCell ref="D75:D78"/>
    <mergeCell ref="E75:E78"/>
    <mergeCell ref="F75:F78"/>
    <mergeCell ref="I75:I76"/>
    <mergeCell ref="J75:J76"/>
    <mergeCell ref="K75:K76"/>
    <mergeCell ref="T73:T74"/>
    <mergeCell ref="N73:N74"/>
    <mergeCell ref="O73:O74"/>
    <mergeCell ref="P73:P74"/>
    <mergeCell ref="Q73:Q74"/>
    <mergeCell ref="R73:R74"/>
    <mergeCell ref="S73:S74"/>
    <mergeCell ref="H73:H74"/>
    <mergeCell ref="I73:I74"/>
    <mergeCell ref="M75:M76"/>
    <mergeCell ref="N75:N76"/>
    <mergeCell ref="O75:O76"/>
    <mergeCell ref="P75:P76"/>
    <mergeCell ref="Q75:Q76"/>
    <mergeCell ref="J73:J74"/>
    <mergeCell ref="K73:K74"/>
    <mergeCell ref="B69:B72"/>
    <mergeCell ref="C69:C72"/>
    <mergeCell ref="D69:D72"/>
    <mergeCell ref="E69:E72"/>
    <mergeCell ref="F69:F72"/>
    <mergeCell ref="I69:I70"/>
    <mergeCell ref="J69:J70"/>
    <mergeCell ref="K69:K70"/>
    <mergeCell ref="L69:L72"/>
    <mergeCell ref="I71:I72"/>
    <mergeCell ref="L73:L74"/>
    <mergeCell ref="M73:M74"/>
    <mergeCell ref="B73:B74"/>
    <mergeCell ref="C73:C74"/>
    <mergeCell ref="D73:D74"/>
    <mergeCell ref="E73:E74"/>
    <mergeCell ref="F73:F74"/>
    <mergeCell ref="G73:G74"/>
    <mergeCell ref="AC71:AC72"/>
    <mergeCell ref="N71:N72"/>
    <mergeCell ref="O71:O72"/>
    <mergeCell ref="P71:P72"/>
    <mergeCell ref="Q71:Q72"/>
    <mergeCell ref="R71:R72"/>
    <mergeCell ref="S71:S72"/>
    <mergeCell ref="V69:V72"/>
    <mergeCell ref="Y69:Y70"/>
    <mergeCell ref="Z69:Z70"/>
    <mergeCell ref="AA69:AA70"/>
    <mergeCell ref="AB69:AB70"/>
    <mergeCell ref="AC69:AC70"/>
    <mergeCell ref="O69:O70"/>
    <mergeCell ref="P69:P70"/>
    <mergeCell ref="Q69:Q70"/>
    <mergeCell ref="Y71:Y72"/>
    <mergeCell ref="Z71:Z72"/>
    <mergeCell ref="AA71:AA72"/>
    <mergeCell ref="AB71:AB72"/>
    <mergeCell ref="M71:M72"/>
    <mergeCell ref="M69:M70"/>
    <mergeCell ref="J71:J72"/>
    <mergeCell ref="K71:K72"/>
    <mergeCell ref="Y66:AA66"/>
    <mergeCell ref="R69:R70"/>
    <mergeCell ref="S69:S70"/>
    <mergeCell ref="N69:N70"/>
    <mergeCell ref="T69:T70"/>
    <mergeCell ref="T71:T72"/>
    <mergeCell ref="K67:K68"/>
    <mergeCell ref="L67:L68"/>
    <mergeCell ref="M67:M68"/>
    <mergeCell ref="N67:N68"/>
    <mergeCell ref="O67:O68"/>
    <mergeCell ref="AC66:AC68"/>
    <mergeCell ref="B67:B68"/>
    <mergeCell ref="C67:C68"/>
    <mergeCell ref="D67:D68"/>
    <mergeCell ref="E67:E68"/>
    <mergeCell ref="F67:F68"/>
    <mergeCell ref="G67:G68"/>
    <mergeCell ref="H67:H68"/>
    <mergeCell ref="I67:I68"/>
    <mergeCell ref="W67:X67"/>
    <mergeCell ref="Y67:Y68"/>
    <mergeCell ref="Z67:Z68"/>
    <mergeCell ref="AA67:AA68"/>
    <mergeCell ref="AB67:AB68"/>
    <mergeCell ref="T67:T68"/>
    <mergeCell ref="U67:V67"/>
    <mergeCell ref="P67:P68"/>
    <mergeCell ref="Q67:Q68"/>
    <mergeCell ref="R67:R68"/>
    <mergeCell ref="S67:S68"/>
    <mergeCell ref="J67:J68"/>
    <mergeCell ref="C64:X64"/>
    <mergeCell ref="C65:X65"/>
    <mergeCell ref="C66:F66"/>
    <mergeCell ref="H66:L66"/>
    <mergeCell ref="M66:T66"/>
    <mergeCell ref="U66:V66"/>
    <mergeCell ref="W66:X66"/>
    <mergeCell ref="D61:D62"/>
    <mergeCell ref="F61:F62"/>
    <mergeCell ref="I61:I62"/>
    <mergeCell ref="J61:J62"/>
    <mergeCell ref="K61:K62"/>
    <mergeCell ref="L61:L62"/>
    <mergeCell ref="AB54:AB57"/>
    <mergeCell ref="AC54:AC57"/>
    <mergeCell ref="D58:D60"/>
    <mergeCell ref="F58:F60"/>
    <mergeCell ref="G58:G59"/>
    <mergeCell ref="H58:H59"/>
    <mergeCell ref="I58:I60"/>
    <mergeCell ref="J58:J60"/>
    <mergeCell ref="K58:K60"/>
    <mergeCell ref="L58:L60"/>
    <mergeCell ref="U58:U59"/>
    <mergeCell ref="Y58:Y60"/>
    <mergeCell ref="Z58:Z60"/>
    <mergeCell ref="AB58:AB62"/>
    <mergeCell ref="AC58:AC62"/>
    <mergeCell ref="AA59:AA60"/>
    <mergeCell ref="Y61:Y62"/>
    <mergeCell ref="Z61:Z62"/>
    <mergeCell ref="AA61:AA62"/>
    <mergeCell ref="B54:B62"/>
    <mergeCell ref="C54:C62"/>
    <mergeCell ref="D54:D57"/>
    <mergeCell ref="E54:E62"/>
    <mergeCell ref="F54:F57"/>
    <mergeCell ref="I54:I57"/>
    <mergeCell ref="J54:J57"/>
    <mergeCell ref="K54:K57"/>
    <mergeCell ref="T52:T53"/>
    <mergeCell ref="L54:L57"/>
    <mergeCell ref="J52:J53"/>
    <mergeCell ref="K52:K53"/>
    <mergeCell ref="L52:L53"/>
    <mergeCell ref="M52:M53"/>
    <mergeCell ref="N52:N53"/>
    <mergeCell ref="O52:O53"/>
    <mergeCell ref="P52:P53"/>
    <mergeCell ref="Q52:Q53"/>
    <mergeCell ref="R52:R53"/>
    <mergeCell ref="S52:S53"/>
    <mergeCell ref="H52:H53"/>
    <mergeCell ref="I52:I53"/>
    <mergeCell ref="AB48:AB51"/>
    <mergeCell ref="AC48:AC51"/>
    <mergeCell ref="B52:B53"/>
    <mergeCell ref="C52:C53"/>
    <mergeCell ref="D52:D53"/>
    <mergeCell ref="E52:E53"/>
    <mergeCell ref="F52:F53"/>
    <mergeCell ref="G52:G53"/>
    <mergeCell ref="B35:B51"/>
    <mergeCell ref="C35:C40"/>
    <mergeCell ref="D35:D40"/>
    <mergeCell ref="E35:E40"/>
    <mergeCell ref="F35:F40"/>
    <mergeCell ref="AB52:AB53"/>
    <mergeCell ref="AC52:AC53"/>
    <mergeCell ref="U52:V52"/>
    <mergeCell ref="W52:X52"/>
    <mergeCell ref="Y52:Y53"/>
    <mergeCell ref="AB41:AB47"/>
    <mergeCell ref="AC41:AC47"/>
    <mergeCell ref="G42:G44"/>
    <mergeCell ref="H42:H44"/>
    <mergeCell ref="Z52:Z53"/>
    <mergeCell ref="AA52:AA53"/>
    <mergeCell ref="C41:C51"/>
    <mergeCell ref="D41:D51"/>
    <mergeCell ref="E41:E51"/>
    <mergeCell ref="F41:F51"/>
    <mergeCell ref="I41:I51"/>
    <mergeCell ref="J41:J51"/>
    <mergeCell ref="G45:G47"/>
    <mergeCell ref="H45:H47"/>
    <mergeCell ref="U45:U47"/>
    <mergeCell ref="G48:G51"/>
    <mergeCell ref="H48:H51"/>
    <mergeCell ref="U48:U51"/>
    <mergeCell ref="AA37:AA38"/>
    <mergeCell ref="G39:G40"/>
    <mergeCell ref="H39:H40"/>
    <mergeCell ref="U39:U40"/>
    <mergeCell ref="Y39:Y40"/>
    <mergeCell ref="Z39:Z40"/>
    <mergeCell ref="AA39:AA40"/>
    <mergeCell ref="L35:L40"/>
    <mergeCell ref="V35:V51"/>
    <mergeCell ref="X48:X51"/>
    <mergeCell ref="Y48:Y51"/>
    <mergeCell ref="K41:K51"/>
    <mergeCell ref="L41:L51"/>
    <mergeCell ref="U42:U44"/>
    <mergeCell ref="Y42:Y44"/>
    <mergeCell ref="Z42:Z44"/>
    <mergeCell ref="AA42:AA44"/>
    <mergeCell ref="Y45:Y47"/>
    <mergeCell ref="Z45:Z47"/>
    <mergeCell ref="AA45:AA47"/>
    <mergeCell ref="W48:W51"/>
    <mergeCell ref="Z48:Z51"/>
    <mergeCell ref="AA48:AA51"/>
    <mergeCell ref="AB35:AB40"/>
    <mergeCell ref="AC35:AC40"/>
    <mergeCell ref="G37:G38"/>
    <mergeCell ref="H37:H38"/>
    <mergeCell ref="W37:W38"/>
    <mergeCell ref="X37:X38"/>
    <mergeCell ref="Y37:Y38"/>
    <mergeCell ref="Z37:Z38"/>
    <mergeCell ref="AB33:AB34"/>
    <mergeCell ref="AC33:AC34"/>
    <mergeCell ref="I35:I40"/>
    <mergeCell ref="J35:J40"/>
    <mergeCell ref="K35:K40"/>
    <mergeCell ref="T33:T34"/>
    <mergeCell ref="U33:V33"/>
    <mergeCell ref="W33:X33"/>
    <mergeCell ref="Y33:Y34"/>
    <mergeCell ref="Z33:Z34"/>
    <mergeCell ref="AA33:AA34"/>
    <mergeCell ref="N33:N34"/>
    <mergeCell ref="O33:O34"/>
    <mergeCell ref="P33:P34"/>
    <mergeCell ref="Q33:Q34"/>
    <mergeCell ref="R33:R34"/>
    <mergeCell ref="AB31:AB32"/>
    <mergeCell ref="AC31:AC32"/>
    <mergeCell ref="B33:B34"/>
    <mergeCell ref="C33:C34"/>
    <mergeCell ref="D33:D34"/>
    <mergeCell ref="E33:E34"/>
    <mergeCell ref="F33:F34"/>
    <mergeCell ref="G33:G34"/>
    <mergeCell ref="C31:C32"/>
    <mergeCell ref="D31:D32"/>
    <mergeCell ref="E31:E32"/>
    <mergeCell ref="F31:F32"/>
    <mergeCell ref="I31:I32"/>
    <mergeCell ref="J31:J32"/>
    <mergeCell ref="S33:S34"/>
    <mergeCell ref="H33:H34"/>
    <mergeCell ref="I33:I34"/>
    <mergeCell ref="J33:J34"/>
    <mergeCell ref="K33:K34"/>
    <mergeCell ref="L33:L34"/>
    <mergeCell ref="M33:M34"/>
    <mergeCell ref="K31:K32"/>
    <mergeCell ref="L31:L32"/>
    <mergeCell ref="B12:B32"/>
    <mergeCell ref="U29:U30"/>
    <mergeCell ref="Y29:Y30"/>
    <mergeCell ref="Z29:Z30"/>
    <mergeCell ref="AA29:AA30"/>
    <mergeCell ref="U25:U26"/>
    <mergeCell ref="W25:W26"/>
    <mergeCell ref="X25:X26"/>
    <mergeCell ref="Y25:Y26"/>
    <mergeCell ref="AA25:AA26"/>
    <mergeCell ref="U27:U28"/>
    <mergeCell ref="Y27:Y28"/>
    <mergeCell ref="Z27:Z28"/>
    <mergeCell ref="U21:U22"/>
    <mergeCell ref="Y21:Y22"/>
    <mergeCell ref="Z21:Z22"/>
    <mergeCell ref="AA21:AA22"/>
    <mergeCell ref="G23:G24"/>
    <mergeCell ref="H23:H24"/>
    <mergeCell ref="U23:U24"/>
    <mergeCell ref="Y23:Y24"/>
    <mergeCell ref="Z23:Z24"/>
    <mergeCell ref="AA23:AA24"/>
    <mergeCell ref="G21:G22"/>
    <mergeCell ref="H21:H22"/>
    <mergeCell ref="AC12:AC30"/>
    <mergeCell ref="AH12:AH18"/>
    <mergeCell ref="AI12:AI18"/>
    <mergeCell ref="AJ12:AJ18"/>
    <mergeCell ref="G19:G20"/>
    <mergeCell ref="H19:H20"/>
    <mergeCell ref="W19:W20"/>
    <mergeCell ref="X19:X20"/>
    <mergeCell ref="Y19:Y20"/>
    <mergeCell ref="Z19:Z20"/>
    <mergeCell ref="W12:W18"/>
    <mergeCell ref="X12:X18"/>
    <mergeCell ref="Y12:Y18"/>
    <mergeCell ref="Z12:Z18"/>
    <mergeCell ref="AA12:AA18"/>
    <mergeCell ref="AB12:AB30"/>
    <mergeCell ref="AA19:AA20"/>
    <mergeCell ref="AA27:AA28"/>
    <mergeCell ref="G12:G18"/>
    <mergeCell ref="H12:H18"/>
    <mergeCell ref="I12:I30"/>
    <mergeCell ref="J12:J30"/>
    <mergeCell ref="K12:K30"/>
    <mergeCell ref="L12:L30"/>
    <mergeCell ref="C12:C30"/>
    <mergeCell ref="D12:D30"/>
    <mergeCell ref="E12:E30"/>
    <mergeCell ref="F12:F30"/>
    <mergeCell ref="P10:P11"/>
    <mergeCell ref="Q10:Q11"/>
    <mergeCell ref="R10:R11"/>
    <mergeCell ref="S10:S11"/>
    <mergeCell ref="J10:J11"/>
    <mergeCell ref="K10:K11"/>
    <mergeCell ref="L10:L11"/>
    <mergeCell ref="M10:M11"/>
    <mergeCell ref="N10:N11"/>
    <mergeCell ref="O10:O11"/>
    <mergeCell ref="G29:G30"/>
    <mergeCell ref="H29:H30"/>
    <mergeCell ref="G27:G28"/>
    <mergeCell ref="H27:H28"/>
    <mergeCell ref="G25:G26"/>
    <mergeCell ref="H25:H26"/>
    <mergeCell ref="B10:B11"/>
    <mergeCell ref="C10:C11"/>
    <mergeCell ref="D10:D11"/>
    <mergeCell ref="E10:E11"/>
    <mergeCell ref="F10:F11"/>
    <mergeCell ref="G10:G11"/>
    <mergeCell ref="H10:H11"/>
    <mergeCell ref="I10:I11"/>
    <mergeCell ref="W10:X10"/>
    <mergeCell ref="T10:T11"/>
    <mergeCell ref="U10:V10"/>
    <mergeCell ref="C8:X8"/>
    <mergeCell ref="C9:F9"/>
    <mergeCell ref="H9:L9"/>
    <mergeCell ref="M9:T9"/>
    <mergeCell ref="U9:V9"/>
    <mergeCell ref="W9:X9"/>
    <mergeCell ref="C4:X4"/>
    <mergeCell ref="Y4:AC4"/>
    <mergeCell ref="C5:X5"/>
    <mergeCell ref="Y5:AC5"/>
    <mergeCell ref="C6:X6"/>
    <mergeCell ref="C7:X7"/>
    <mergeCell ref="Y9:AA9"/>
    <mergeCell ref="AC9:AC11"/>
    <mergeCell ref="Y10:Y11"/>
    <mergeCell ref="Z10:Z11"/>
    <mergeCell ref="AA10:AA11"/>
    <mergeCell ref="AB10:AB11"/>
  </mergeCells>
  <dataValidations count="3">
    <dataValidation type="list" allowBlank="1" showInputMessage="1" showErrorMessage="1" sqref="AA7" xr:uid="{00000000-0002-0000-0400-000000000000}">
      <formula1>$AC$52:$AC$55</formula1>
    </dataValidation>
    <dataValidation type="list" allowBlank="1" showInputMessage="1" showErrorMessage="1" sqref="AA6" xr:uid="{00000000-0002-0000-0400-000001000000}">
      <formula1>$AC$52:$AC$53</formula1>
    </dataValidation>
    <dataValidation type="list" allowBlank="1" showInputMessage="1" showErrorMessage="1" sqref="AA64" xr:uid="{00000000-0002-0000-0400-000002000000}">
      <formula1>$AC$45:$AC$52</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M94"/>
  <sheetViews>
    <sheetView showGridLines="0" zoomScale="55" zoomScaleNormal="55" zoomScalePageLayoutView="55" workbookViewId="0">
      <selection activeCell="N6" sqref="N6"/>
    </sheetView>
  </sheetViews>
  <sheetFormatPr baseColWidth="10" defaultColWidth="11.25" defaultRowHeight="12.75" x14ac:dyDescent="0.25"/>
  <cols>
    <col min="1" max="1" width="11" style="1"/>
    <col min="2" max="2" width="32.375" style="5" hidden="1" customWidth="1"/>
    <col min="3" max="3" width="34.5" style="5" hidden="1" customWidth="1"/>
    <col min="4" max="4" width="34.75" style="5" hidden="1" customWidth="1"/>
    <col min="5" max="5" width="32.625" style="1" hidden="1" customWidth="1"/>
    <col min="6" max="6" width="30.25" style="1" hidden="1" customWidth="1"/>
    <col min="7" max="7" width="23.125" style="1" hidden="1" customWidth="1"/>
    <col min="8" max="8" width="26.875" style="1" hidden="1" customWidth="1"/>
    <col min="9" max="9" width="27.125" style="1" hidden="1" customWidth="1"/>
    <col min="10" max="10" width="33.5" style="1" hidden="1" customWidth="1"/>
    <col min="11" max="11" width="39.5" style="1" hidden="1" customWidth="1"/>
    <col min="12" max="12" width="40.25" style="6" customWidth="1"/>
    <col min="13" max="13" width="43.625" style="6" customWidth="1"/>
    <col min="14" max="14" width="50.375" style="6" customWidth="1"/>
    <col min="15" max="15" width="56.5" style="6" customWidth="1"/>
    <col min="16" max="16" width="21.875" style="4" customWidth="1"/>
    <col min="17" max="17" width="27.75" style="4" customWidth="1"/>
    <col min="18" max="18" width="18.75" style="7" customWidth="1"/>
    <col min="19" max="19" width="21.25" style="7" customWidth="1"/>
    <col min="20" max="20" width="23" style="7" customWidth="1"/>
    <col min="21" max="21" width="10.875" style="1" bestFit="1" customWidth="1"/>
    <col min="22" max="256" width="11" style="1"/>
    <col min="257" max="257" width="34.5" style="1" customWidth="1"/>
    <col min="258" max="258" width="34.75" style="1" customWidth="1"/>
    <col min="259" max="259" width="25" style="1" customWidth="1"/>
    <col min="260" max="260" width="29.25" style="1" customWidth="1"/>
    <col min="261" max="261" width="30.25" style="1" customWidth="1"/>
    <col min="262" max="262" width="28.75" style="1" customWidth="1"/>
    <col min="263" max="263" width="23.125" style="1" customWidth="1"/>
    <col min="264" max="264" width="24.25" style="1" customWidth="1"/>
    <col min="265" max="265" width="27.125" style="1" customWidth="1"/>
    <col min="266" max="266" width="33.5" style="1" customWidth="1"/>
    <col min="267" max="267" width="39.5" style="1" customWidth="1"/>
    <col min="268" max="268" width="40.25" style="1" customWidth="1"/>
    <col min="269" max="269" width="33.625" style="1" customWidth="1"/>
    <col min="270" max="270" width="72.625" style="1" customWidth="1"/>
    <col min="271" max="271" width="60.75" style="1" customWidth="1"/>
    <col min="272" max="272" width="21" style="1" customWidth="1"/>
    <col min="273" max="273" width="22.5" style="1" customWidth="1"/>
    <col min="274" max="274" width="18.75" style="1" customWidth="1"/>
    <col min="275" max="275" width="17.75" style="1" customWidth="1"/>
    <col min="276" max="276" width="23" style="1" customWidth="1"/>
    <col min="277" max="277" width="10.875" style="1" bestFit="1" customWidth="1"/>
    <col min="278" max="512" width="11" style="1"/>
    <col min="513" max="513" width="34.5" style="1" customWidth="1"/>
    <col min="514" max="514" width="34.75" style="1" customWidth="1"/>
    <col min="515" max="515" width="25" style="1" customWidth="1"/>
    <col min="516" max="516" width="29.25" style="1" customWidth="1"/>
    <col min="517" max="517" width="30.25" style="1" customWidth="1"/>
    <col min="518" max="518" width="28.75" style="1" customWidth="1"/>
    <col min="519" max="519" width="23.125" style="1" customWidth="1"/>
    <col min="520" max="520" width="24.25" style="1" customWidth="1"/>
    <col min="521" max="521" width="27.125" style="1" customWidth="1"/>
    <col min="522" max="522" width="33.5" style="1" customWidth="1"/>
    <col min="523" max="523" width="39.5" style="1" customWidth="1"/>
    <col min="524" max="524" width="40.25" style="1" customWidth="1"/>
    <col min="525" max="525" width="33.625" style="1" customWidth="1"/>
    <col min="526" max="526" width="72.625" style="1" customWidth="1"/>
    <col min="527" max="527" width="60.75" style="1" customWidth="1"/>
    <col min="528" max="528" width="21" style="1" customWidth="1"/>
    <col min="529" max="529" width="22.5" style="1" customWidth="1"/>
    <col min="530" max="530" width="18.75" style="1" customWidth="1"/>
    <col min="531" max="531" width="17.75" style="1" customWidth="1"/>
    <col min="532" max="532" width="23" style="1" customWidth="1"/>
    <col min="533" max="533" width="10.875" style="1" bestFit="1" customWidth="1"/>
    <col min="534" max="768" width="11" style="1"/>
    <col min="769" max="769" width="34.5" style="1" customWidth="1"/>
    <col min="770" max="770" width="34.75" style="1" customWidth="1"/>
    <col min="771" max="771" width="25" style="1" customWidth="1"/>
    <col min="772" max="772" width="29.25" style="1" customWidth="1"/>
    <col min="773" max="773" width="30.25" style="1" customWidth="1"/>
    <col min="774" max="774" width="28.75" style="1" customWidth="1"/>
    <col min="775" max="775" width="23.125" style="1" customWidth="1"/>
    <col min="776" max="776" width="24.25" style="1" customWidth="1"/>
    <col min="777" max="777" width="27.125" style="1" customWidth="1"/>
    <col min="778" max="778" width="33.5" style="1" customWidth="1"/>
    <col min="779" max="779" width="39.5" style="1" customWidth="1"/>
    <col min="780" max="780" width="40.25" style="1" customWidth="1"/>
    <col min="781" max="781" width="33.625" style="1" customWidth="1"/>
    <col min="782" max="782" width="72.625" style="1" customWidth="1"/>
    <col min="783" max="783" width="60.75" style="1" customWidth="1"/>
    <col min="784" max="784" width="21" style="1" customWidth="1"/>
    <col min="785" max="785" width="22.5" style="1" customWidth="1"/>
    <col min="786" max="786" width="18.75" style="1" customWidth="1"/>
    <col min="787" max="787" width="17.75" style="1" customWidth="1"/>
    <col min="788" max="788" width="23" style="1" customWidth="1"/>
    <col min="789" max="789" width="10.875" style="1" bestFit="1" customWidth="1"/>
    <col min="790" max="1024" width="11" style="1"/>
    <col min="1025" max="1025" width="34.5" style="1" customWidth="1"/>
    <col min="1026" max="1026" width="34.75" style="1" customWidth="1"/>
    <col min="1027" max="1027" width="25" style="1" customWidth="1"/>
    <col min="1028" max="1028" width="29.25" style="1" customWidth="1"/>
    <col min="1029" max="1029" width="30.25" style="1" customWidth="1"/>
    <col min="1030" max="1030" width="28.75" style="1" customWidth="1"/>
    <col min="1031" max="1031" width="23.125" style="1" customWidth="1"/>
    <col min="1032" max="1032" width="24.25" style="1" customWidth="1"/>
    <col min="1033" max="1033" width="27.125" style="1" customWidth="1"/>
    <col min="1034" max="1034" width="33.5" style="1" customWidth="1"/>
    <col min="1035" max="1035" width="39.5" style="1" customWidth="1"/>
    <col min="1036" max="1036" width="40.25" style="1" customWidth="1"/>
    <col min="1037" max="1037" width="33.625" style="1" customWidth="1"/>
    <col min="1038" max="1038" width="72.625" style="1" customWidth="1"/>
    <col min="1039" max="1039" width="60.75" style="1" customWidth="1"/>
    <col min="1040" max="1040" width="21" style="1" customWidth="1"/>
    <col min="1041" max="1041" width="22.5" style="1" customWidth="1"/>
    <col min="1042" max="1042" width="18.75" style="1" customWidth="1"/>
    <col min="1043" max="1043" width="17.75" style="1" customWidth="1"/>
    <col min="1044" max="1044" width="23" style="1" customWidth="1"/>
    <col min="1045" max="1045" width="10.875" style="1" bestFit="1" customWidth="1"/>
    <col min="1046" max="1280" width="11" style="1"/>
    <col min="1281" max="1281" width="34.5" style="1" customWidth="1"/>
    <col min="1282" max="1282" width="34.75" style="1" customWidth="1"/>
    <col min="1283" max="1283" width="25" style="1" customWidth="1"/>
    <col min="1284" max="1284" width="29.25" style="1" customWidth="1"/>
    <col min="1285" max="1285" width="30.25" style="1" customWidth="1"/>
    <col min="1286" max="1286" width="28.75" style="1" customWidth="1"/>
    <col min="1287" max="1287" width="23.125" style="1" customWidth="1"/>
    <col min="1288" max="1288" width="24.25" style="1" customWidth="1"/>
    <col min="1289" max="1289" width="27.125" style="1" customWidth="1"/>
    <col min="1290" max="1290" width="33.5" style="1" customWidth="1"/>
    <col min="1291" max="1291" width="39.5" style="1" customWidth="1"/>
    <col min="1292" max="1292" width="40.25" style="1" customWidth="1"/>
    <col min="1293" max="1293" width="33.625" style="1" customWidth="1"/>
    <col min="1294" max="1294" width="72.625" style="1" customWidth="1"/>
    <col min="1295" max="1295" width="60.75" style="1" customWidth="1"/>
    <col min="1296" max="1296" width="21" style="1" customWidth="1"/>
    <col min="1297" max="1297" width="22.5" style="1" customWidth="1"/>
    <col min="1298" max="1298" width="18.75" style="1" customWidth="1"/>
    <col min="1299" max="1299" width="17.75" style="1" customWidth="1"/>
    <col min="1300" max="1300" width="23" style="1" customWidth="1"/>
    <col min="1301" max="1301" width="10.875" style="1" bestFit="1" customWidth="1"/>
    <col min="1302" max="1536" width="11" style="1"/>
    <col min="1537" max="1537" width="34.5" style="1" customWidth="1"/>
    <col min="1538" max="1538" width="34.75" style="1" customWidth="1"/>
    <col min="1539" max="1539" width="25" style="1" customWidth="1"/>
    <col min="1540" max="1540" width="29.25" style="1" customWidth="1"/>
    <col min="1541" max="1541" width="30.25" style="1" customWidth="1"/>
    <col min="1542" max="1542" width="28.75" style="1" customWidth="1"/>
    <col min="1543" max="1543" width="23.125" style="1" customWidth="1"/>
    <col min="1544" max="1544" width="24.25" style="1" customWidth="1"/>
    <col min="1545" max="1545" width="27.125" style="1" customWidth="1"/>
    <col min="1546" max="1546" width="33.5" style="1" customWidth="1"/>
    <col min="1547" max="1547" width="39.5" style="1" customWidth="1"/>
    <col min="1548" max="1548" width="40.25" style="1" customWidth="1"/>
    <col min="1549" max="1549" width="33.625" style="1" customWidth="1"/>
    <col min="1550" max="1550" width="72.625" style="1" customWidth="1"/>
    <col min="1551" max="1551" width="60.75" style="1" customWidth="1"/>
    <col min="1552" max="1552" width="21" style="1" customWidth="1"/>
    <col min="1553" max="1553" width="22.5" style="1" customWidth="1"/>
    <col min="1554" max="1554" width="18.75" style="1" customWidth="1"/>
    <col min="1555" max="1555" width="17.75" style="1" customWidth="1"/>
    <col min="1556" max="1556" width="23" style="1" customWidth="1"/>
    <col min="1557" max="1557" width="10.875" style="1" bestFit="1" customWidth="1"/>
    <col min="1558" max="1792" width="11" style="1"/>
    <col min="1793" max="1793" width="34.5" style="1" customWidth="1"/>
    <col min="1794" max="1794" width="34.75" style="1" customWidth="1"/>
    <col min="1795" max="1795" width="25" style="1" customWidth="1"/>
    <col min="1796" max="1796" width="29.25" style="1" customWidth="1"/>
    <col min="1797" max="1797" width="30.25" style="1" customWidth="1"/>
    <col min="1798" max="1798" width="28.75" style="1" customWidth="1"/>
    <col min="1799" max="1799" width="23.125" style="1" customWidth="1"/>
    <col min="1800" max="1800" width="24.25" style="1" customWidth="1"/>
    <col min="1801" max="1801" width="27.125" style="1" customWidth="1"/>
    <col min="1802" max="1802" width="33.5" style="1" customWidth="1"/>
    <col min="1803" max="1803" width="39.5" style="1" customWidth="1"/>
    <col min="1804" max="1804" width="40.25" style="1" customWidth="1"/>
    <col min="1805" max="1805" width="33.625" style="1" customWidth="1"/>
    <col min="1806" max="1806" width="72.625" style="1" customWidth="1"/>
    <col min="1807" max="1807" width="60.75" style="1" customWidth="1"/>
    <col min="1808" max="1808" width="21" style="1" customWidth="1"/>
    <col min="1809" max="1809" width="22.5" style="1" customWidth="1"/>
    <col min="1810" max="1810" width="18.75" style="1" customWidth="1"/>
    <col min="1811" max="1811" width="17.75" style="1" customWidth="1"/>
    <col min="1812" max="1812" width="23" style="1" customWidth="1"/>
    <col min="1813" max="1813" width="10.875" style="1" bestFit="1" customWidth="1"/>
    <col min="1814" max="2048" width="11" style="1"/>
    <col min="2049" max="2049" width="34.5" style="1" customWidth="1"/>
    <col min="2050" max="2050" width="34.75" style="1" customWidth="1"/>
    <col min="2051" max="2051" width="25" style="1" customWidth="1"/>
    <col min="2052" max="2052" width="29.25" style="1" customWidth="1"/>
    <col min="2053" max="2053" width="30.25" style="1" customWidth="1"/>
    <col min="2054" max="2054" width="28.75" style="1" customWidth="1"/>
    <col min="2055" max="2055" width="23.125" style="1" customWidth="1"/>
    <col min="2056" max="2056" width="24.25" style="1" customWidth="1"/>
    <col min="2057" max="2057" width="27.125" style="1" customWidth="1"/>
    <col min="2058" max="2058" width="33.5" style="1" customWidth="1"/>
    <col min="2059" max="2059" width="39.5" style="1" customWidth="1"/>
    <col min="2060" max="2060" width="40.25" style="1" customWidth="1"/>
    <col min="2061" max="2061" width="33.625" style="1" customWidth="1"/>
    <col min="2062" max="2062" width="72.625" style="1" customWidth="1"/>
    <col min="2063" max="2063" width="60.75" style="1" customWidth="1"/>
    <col min="2064" max="2064" width="21" style="1" customWidth="1"/>
    <col min="2065" max="2065" width="22.5" style="1" customWidth="1"/>
    <col min="2066" max="2066" width="18.75" style="1" customWidth="1"/>
    <col min="2067" max="2067" width="17.75" style="1" customWidth="1"/>
    <col min="2068" max="2068" width="23" style="1" customWidth="1"/>
    <col min="2069" max="2069" width="10.875" style="1" bestFit="1" customWidth="1"/>
    <col min="2070" max="2304" width="11" style="1"/>
    <col min="2305" max="2305" width="34.5" style="1" customWidth="1"/>
    <col min="2306" max="2306" width="34.75" style="1" customWidth="1"/>
    <col min="2307" max="2307" width="25" style="1" customWidth="1"/>
    <col min="2308" max="2308" width="29.25" style="1" customWidth="1"/>
    <col min="2309" max="2309" width="30.25" style="1" customWidth="1"/>
    <col min="2310" max="2310" width="28.75" style="1" customWidth="1"/>
    <col min="2311" max="2311" width="23.125" style="1" customWidth="1"/>
    <col min="2312" max="2312" width="24.25" style="1" customWidth="1"/>
    <col min="2313" max="2313" width="27.125" style="1" customWidth="1"/>
    <col min="2314" max="2314" width="33.5" style="1" customWidth="1"/>
    <col min="2315" max="2315" width="39.5" style="1" customWidth="1"/>
    <col min="2316" max="2316" width="40.25" style="1" customWidth="1"/>
    <col min="2317" max="2317" width="33.625" style="1" customWidth="1"/>
    <col min="2318" max="2318" width="72.625" style="1" customWidth="1"/>
    <col min="2319" max="2319" width="60.75" style="1" customWidth="1"/>
    <col min="2320" max="2320" width="21" style="1" customWidth="1"/>
    <col min="2321" max="2321" width="22.5" style="1" customWidth="1"/>
    <col min="2322" max="2322" width="18.75" style="1" customWidth="1"/>
    <col min="2323" max="2323" width="17.75" style="1" customWidth="1"/>
    <col min="2324" max="2324" width="23" style="1" customWidth="1"/>
    <col min="2325" max="2325" width="10.875" style="1" bestFit="1" customWidth="1"/>
    <col min="2326" max="2560" width="11" style="1"/>
    <col min="2561" max="2561" width="34.5" style="1" customWidth="1"/>
    <col min="2562" max="2562" width="34.75" style="1" customWidth="1"/>
    <col min="2563" max="2563" width="25" style="1" customWidth="1"/>
    <col min="2564" max="2564" width="29.25" style="1" customWidth="1"/>
    <col min="2565" max="2565" width="30.25" style="1" customWidth="1"/>
    <col min="2566" max="2566" width="28.75" style="1" customWidth="1"/>
    <col min="2567" max="2567" width="23.125" style="1" customWidth="1"/>
    <col min="2568" max="2568" width="24.25" style="1" customWidth="1"/>
    <col min="2569" max="2569" width="27.125" style="1" customWidth="1"/>
    <col min="2570" max="2570" width="33.5" style="1" customWidth="1"/>
    <col min="2571" max="2571" width="39.5" style="1" customWidth="1"/>
    <col min="2572" max="2572" width="40.25" style="1" customWidth="1"/>
    <col min="2573" max="2573" width="33.625" style="1" customWidth="1"/>
    <col min="2574" max="2574" width="72.625" style="1" customWidth="1"/>
    <col min="2575" max="2575" width="60.75" style="1" customWidth="1"/>
    <col min="2576" max="2576" width="21" style="1" customWidth="1"/>
    <col min="2577" max="2577" width="22.5" style="1" customWidth="1"/>
    <col min="2578" max="2578" width="18.75" style="1" customWidth="1"/>
    <col min="2579" max="2579" width="17.75" style="1" customWidth="1"/>
    <col min="2580" max="2580" width="23" style="1" customWidth="1"/>
    <col min="2581" max="2581" width="10.875" style="1" bestFit="1" customWidth="1"/>
    <col min="2582" max="2816" width="11" style="1"/>
    <col min="2817" max="2817" width="34.5" style="1" customWidth="1"/>
    <col min="2818" max="2818" width="34.75" style="1" customWidth="1"/>
    <col min="2819" max="2819" width="25" style="1" customWidth="1"/>
    <col min="2820" max="2820" width="29.25" style="1" customWidth="1"/>
    <col min="2821" max="2821" width="30.25" style="1" customWidth="1"/>
    <col min="2822" max="2822" width="28.75" style="1" customWidth="1"/>
    <col min="2823" max="2823" width="23.125" style="1" customWidth="1"/>
    <col min="2824" max="2824" width="24.25" style="1" customWidth="1"/>
    <col min="2825" max="2825" width="27.125" style="1" customWidth="1"/>
    <col min="2826" max="2826" width="33.5" style="1" customWidth="1"/>
    <col min="2827" max="2827" width="39.5" style="1" customWidth="1"/>
    <col min="2828" max="2828" width="40.25" style="1" customWidth="1"/>
    <col min="2829" max="2829" width="33.625" style="1" customWidth="1"/>
    <col min="2830" max="2830" width="72.625" style="1" customWidth="1"/>
    <col min="2831" max="2831" width="60.75" style="1" customWidth="1"/>
    <col min="2832" max="2832" width="21" style="1" customWidth="1"/>
    <col min="2833" max="2833" width="22.5" style="1" customWidth="1"/>
    <col min="2834" max="2834" width="18.75" style="1" customWidth="1"/>
    <col min="2835" max="2835" width="17.75" style="1" customWidth="1"/>
    <col min="2836" max="2836" width="23" style="1" customWidth="1"/>
    <col min="2837" max="2837" width="10.875" style="1" bestFit="1" customWidth="1"/>
    <col min="2838" max="3072" width="11" style="1"/>
    <col min="3073" max="3073" width="34.5" style="1" customWidth="1"/>
    <col min="3074" max="3074" width="34.75" style="1" customWidth="1"/>
    <col min="3075" max="3075" width="25" style="1" customWidth="1"/>
    <col min="3076" max="3076" width="29.25" style="1" customWidth="1"/>
    <col min="3077" max="3077" width="30.25" style="1" customWidth="1"/>
    <col min="3078" max="3078" width="28.75" style="1" customWidth="1"/>
    <col min="3079" max="3079" width="23.125" style="1" customWidth="1"/>
    <col min="3080" max="3080" width="24.25" style="1" customWidth="1"/>
    <col min="3081" max="3081" width="27.125" style="1" customWidth="1"/>
    <col min="3082" max="3082" width="33.5" style="1" customWidth="1"/>
    <col min="3083" max="3083" width="39.5" style="1" customWidth="1"/>
    <col min="3084" max="3084" width="40.25" style="1" customWidth="1"/>
    <col min="3085" max="3085" width="33.625" style="1" customWidth="1"/>
    <col min="3086" max="3086" width="72.625" style="1" customWidth="1"/>
    <col min="3087" max="3087" width="60.75" style="1" customWidth="1"/>
    <col min="3088" max="3088" width="21" style="1" customWidth="1"/>
    <col min="3089" max="3089" width="22.5" style="1" customWidth="1"/>
    <col min="3090" max="3090" width="18.75" style="1" customWidth="1"/>
    <col min="3091" max="3091" width="17.75" style="1" customWidth="1"/>
    <col min="3092" max="3092" width="23" style="1" customWidth="1"/>
    <col min="3093" max="3093" width="10.875" style="1" bestFit="1" customWidth="1"/>
    <col min="3094" max="3328" width="11" style="1"/>
    <col min="3329" max="3329" width="34.5" style="1" customWidth="1"/>
    <col min="3330" max="3330" width="34.75" style="1" customWidth="1"/>
    <col min="3331" max="3331" width="25" style="1" customWidth="1"/>
    <col min="3332" max="3332" width="29.25" style="1" customWidth="1"/>
    <col min="3333" max="3333" width="30.25" style="1" customWidth="1"/>
    <col min="3334" max="3334" width="28.75" style="1" customWidth="1"/>
    <col min="3335" max="3335" width="23.125" style="1" customWidth="1"/>
    <col min="3336" max="3336" width="24.25" style="1" customWidth="1"/>
    <col min="3337" max="3337" width="27.125" style="1" customWidth="1"/>
    <col min="3338" max="3338" width="33.5" style="1" customWidth="1"/>
    <col min="3339" max="3339" width="39.5" style="1" customWidth="1"/>
    <col min="3340" max="3340" width="40.25" style="1" customWidth="1"/>
    <col min="3341" max="3341" width="33.625" style="1" customWidth="1"/>
    <col min="3342" max="3342" width="72.625" style="1" customWidth="1"/>
    <col min="3343" max="3343" width="60.75" style="1" customWidth="1"/>
    <col min="3344" max="3344" width="21" style="1" customWidth="1"/>
    <col min="3345" max="3345" width="22.5" style="1" customWidth="1"/>
    <col min="3346" max="3346" width="18.75" style="1" customWidth="1"/>
    <col min="3347" max="3347" width="17.75" style="1" customWidth="1"/>
    <col min="3348" max="3348" width="23" style="1" customWidth="1"/>
    <col min="3349" max="3349" width="10.875" style="1" bestFit="1" customWidth="1"/>
    <col min="3350" max="3584" width="11" style="1"/>
    <col min="3585" max="3585" width="34.5" style="1" customWidth="1"/>
    <col min="3586" max="3586" width="34.75" style="1" customWidth="1"/>
    <col min="3587" max="3587" width="25" style="1" customWidth="1"/>
    <col min="3588" max="3588" width="29.25" style="1" customWidth="1"/>
    <col min="3589" max="3589" width="30.25" style="1" customWidth="1"/>
    <col min="3590" max="3590" width="28.75" style="1" customWidth="1"/>
    <col min="3591" max="3591" width="23.125" style="1" customWidth="1"/>
    <col min="3592" max="3592" width="24.25" style="1" customWidth="1"/>
    <col min="3593" max="3593" width="27.125" style="1" customWidth="1"/>
    <col min="3594" max="3594" width="33.5" style="1" customWidth="1"/>
    <col min="3595" max="3595" width="39.5" style="1" customWidth="1"/>
    <col min="3596" max="3596" width="40.25" style="1" customWidth="1"/>
    <col min="3597" max="3597" width="33.625" style="1" customWidth="1"/>
    <col min="3598" max="3598" width="72.625" style="1" customWidth="1"/>
    <col min="3599" max="3599" width="60.75" style="1" customWidth="1"/>
    <col min="3600" max="3600" width="21" style="1" customWidth="1"/>
    <col min="3601" max="3601" width="22.5" style="1" customWidth="1"/>
    <col min="3602" max="3602" width="18.75" style="1" customWidth="1"/>
    <col min="3603" max="3603" width="17.75" style="1" customWidth="1"/>
    <col min="3604" max="3604" width="23" style="1" customWidth="1"/>
    <col min="3605" max="3605" width="10.875" style="1" bestFit="1" customWidth="1"/>
    <col min="3606" max="3840" width="11" style="1"/>
    <col min="3841" max="3841" width="34.5" style="1" customWidth="1"/>
    <col min="3842" max="3842" width="34.75" style="1" customWidth="1"/>
    <col min="3843" max="3843" width="25" style="1" customWidth="1"/>
    <col min="3844" max="3844" width="29.25" style="1" customWidth="1"/>
    <col min="3845" max="3845" width="30.25" style="1" customWidth="1"/>
    <col min="3846" max="3846" width="28.75" style="1" customWidth="1"/>
    <col min="3847" max="3847" width="23.125" style="1" customWidth="1"/>
    <col min="3848" max="3848" width="24.25" style="1" customWidth="1"/>
    <col min="3849" max="3849" width="27.125" style="1" customWidth="1"/>
    <col min="3850" max="3850" width="33.5" style="1" customWidth="1"/>
    <col min="3851" max="3851" width="39.5" style="1" customWidth="1"/>
    <col min="3852" max="3852" width="40.25" style="1" customWidth="1"/>
    <col min="3853" max="3853" width="33.625" style="1" customWidth="1"/>
    <col min="3854" max="3854" width="72.625" style="1" customWidth="1"/>
    <col min="3855" max="3855" width="60.75" style="1" customWidth="1"/>
    <col min="3856" max="3856" width="21" style="1" customWidth="1"/>
    <col min="3857" max="3857" width="22.5" style="1" customWidth="1"/>
    <col min="3858" max="3858" width="18.75" style="1" customWidth="1"/>
    <col min="3859" max="3859" width="17.75" style="1" customWidth="1"/>
    <col min="3860" max="3860" width="23" style="1" customWidth="1"/>
    <col min="3861" max="3861" width="10.875" style="1" bestFit="1" customWidth="1"/>
    <col min="3862" max="4096" width="11" style="1"/>
    <col min="4097" max="4097" width="34.5" style="1" customWidth="1"/>
    <col min="4098" max="4098" width="34.75" style="1" customWidth="1"/>
    <col min="4099" max="4099" width="25" style="1" customWidth="1"/>
    <col min="4100" max="4100" width="29.25" style="1" customWidth="1"/>
    <col min="4101" max="4101" width="30.25" style="1" customWidth="1"/>
    <col min="4102" max="4102" width="28.75" style="1" customWidth="1"/>
    <col min="4103" max="4103" width="23.125" style="1" customWidth="1"/>
    <col min="4104" max="4104" width="24.25" style="1" customWidth="1"/>
    <col min="4105" max="4105" width="27.125" style="1" customWidth="1"/>
    <col min="4106" max="4106" width="33.5" style="1" customWidth="1"/>
    <col min="4107" max="4107" width="39.5" style="1" customWidth="1"/>
    <col min="4108" max="4108" width="40.25" style="1" customWidth="1"/>
    <col min="4109" max="4109" width="33.625" style="1" customWidth="1"/>
    <col min="4110" max="4110" width="72.625" style="1" customWidth="1"/>
    <col min="4111" max="4111" width="60.75" style="1" customWidth="1"/>
    <col min="4112" max="4112" width="21" style="1" customWidth="1"/>
    <col min="4113" max="4113" width="22.5" style="1" customWidth="1"/>
    <col min="4114" max="4114" width="18.75" style="1" customWidth="1"/>
    <col min="4115" max="4115" width="17.75" style="1" customWidth="1"/>
    <col min="4116" max="4116" width="23" style="1" customWidth="1"/>
    <col min="4117" max="4117" width="10.875" style="1" bestFit="1" customWidth="1"/>
    <col min="4118" max="4352" width="11" style="1"/>
    <col min="4353" max="4353" width="34.5" style="1" customWidth="1"/>
    <col min="4354" max="4354" width="34.75" style="1" customWidth="1"/>
    <col min="4355" max="4355" width="25" style="1" customWidth="1"/>
    <col min="4356" max="4356" width="29.25" style="1" customWidth="1"/>
    <col min="4357" max="4357" width="30.25" style="1" customWidth="1"/>
    <col min="4358" max="4358" width="28.75" style="1" customWidth="1"/>
    <col min="4359" max="4359" width="23.125" style="1" customWidth="1"/>
    <col min="4360" max="4360" width="24.25" style="1" customWidth="1"/>
    <col min="4361" max="4361" width="27.125" style="1" customWidth="1"/>
    <col min="4362" max="4362" width="33.5" style="1" customWidth="1"/>
    <col min="4363" max="4363" width="39.5" style="1" customWidth="1"/>
    <col min="4364" max="4364" width="40.25" style="1" customWidth="1"/>
    <col min="4365" max="4365" width="33.625" style="1" customWidth="1"/>
    <col min="4366" max="4366" width="72.625" style="1" customWidth="1"/>
    <col min="4367" max="4367" width="60.75" style="1" customWidth="1"/>
    <col min="4368" max="4368" width="21" style="1" customWidth="1"/>
    <col min="4369" max="4369" width="22.5" style="1" customWidth="1"/>
    <col min="4370" max="4370" width="18.75" style="1" customWidth="1"/>
    <col min="4371" max="4371" width="17.75" style="1" customWidth="1"/>
    <col min="4372" max="4372" width="23" style="1" customWidth="1"/>
    <col min="4373" max="4373" width="10.875" style="1" bestFit="1" customWidth="1"/>
    <col min="4374" max="4608" width="11" style="1"/>
    <col min="4609" max="4609" width="34.5" style="1" customWidth="1"/>
    <col min="4610" max="4610" width="34.75" style="1" customWidth="1"/>
    <col min="4611" max="4611" width="25" style="1" customWidth="1"/>
    <col min="4612" max="4612" width="29.25" style="1" customWidth="1"/>
    <col min="4613" max="4613" width="30.25" style="1" customWidth="1"/>
    <col min="4614" max="4614" width="28.75" style="1" customWidth="1"/>
    <col min="4615" max="4615" width="23.125" style="1" customWidth="1"/>
    <col min="4616" max="4616" width="24.25" style="1" customWidth="1"/>
    <col min="4617" max="4617" width="27.125" style="1" customWidth="1"/>
    <col min="4618" max="4618" width="33.5" style="1" customWidth="1"/>
    <col min="4619" max="4619" width="39.5" style="1" customWidth="1"/>
    <col min="4620" max="4620" width="40.25" style="1" customWidth="1"/>
    <col min="4621" max="4621" width="33.625" style="1" customWidth="1"/>
    <col min="4622" max="4622" width="72.625" style="1" customWidth="1"/>
    <col min="4623" max="4623" width="60.75" style="1" customWidth="1"/>
    <col min="4624" max="4624" width="21" style="1" customWidth="1"/>
    <col min="4625" max="4625" width="22.5" style="1" customWidth="1"/>
    <col min="4626" max="4626" width="18.75" style="1" customWidth="1"/>
    <col min="4627" max="4627" width="17.75" style="1" customWidth="1"/>
    <col min="4628" max="4628" width="23" style="1" customWidth="1"/>
    <col min="4629" max="4629" width="10.875" style="1" bestFit="1" customWidth="1"/>
    <col min="4630" max="4864" width="11" style="1"/>
    <col min="4865" max="4865" width="34.5" style="1" customWidth="1"/>
    <col min="4866" max="4866" width="34.75" style="1" customWidth="1"/>
    <col min="4867" max="4867" width="25" style="1" customWidth="1"/>
    <col min="4868" max="4868" width="29.25" style="1" customWidth="1"/>
    <col min="4869" max="4869" width="30.25" style="1" customWidth="1"/>
    <col min="4870" max="4870" width="28.75" style="1" customWidth="1"/>
    <col min="4871" max="4871" width="23.125" style="1" customWidth="1"/>
    <col min="4872" max="4872" width="24.25" style="1" customWidth="1"/>
    <col min="4873" max="4873" width="27.125" style="1" customWidth="1"/>
    <col min="4874" max="4874" width="33.5" style="1" customWidth="1"/>
    <col min="4875" max="4875" width="39.5" style="1" customWidth="1"/>
    <col min="4876" max="4876" width="40.25" style="1" customWidth="1"/>
    <col min="4877" max="4877" width="33.625" style="1" customWidth="1"/>
    <col min="4878" max="4878" width="72.625" style="1" customWidth="1"/>
    <col min="4879" max="4879" width="60.75" style="1" customWidth="1"/>
    <col min="4880" max="4880" width="21" style="1" customWidth="1"/>
    <col min="4881" max="4881" width="22.5" style="1" customWidth="1"/>
    <col min="4882" max="4882" width="18.75" style="1" customWidth="1"/>
    <col min="4883" max="4883" width="17.75" style="1" customWidth="1"/>
    <col min="4884" max="4884" width="23" style="1" customWidth="1"/>
    <col min="4885" max="4885" width="10.875" style="1" bestFit="1" customWidth="1"/>
    <col min="4886" max="5120" width="11" style="1"/>
    <col min="5121" max="5121" width="34.5" style="1" customWidth="1"/>
    <col min="5122" max="5122" width="34.75" style="1" customWidth="1"/>
    <col min="5123" max="5123" width="25" style="1" customWidth="1"/>
    <col min="5124" max="5124" width="29.25" style="1" customWidth="1"/>
    <col min="5125" max="5125" width="30.25" style="1" customWidth="1"/>
    <col min="5126" max="5126" width="28.75" style="1" customWidth="1"/>
    <col min="5127" max="5127" width="23.125" style="1" customWidth="1"/>
    <col min="5128" max="5128" width="24.25" style="1" customWidth="1"/>
    <col min="5129" max="5129" width="27.125" style="1" customWidth="1"/>
    <col min="5130" max="5130" width="33.5" style="1" customWidth="1"/>
    <col min="5131" max="5131" width="39.5" style="1" customWidth="1"/>
    <col min="5132" max="5132" width="40.25" style="1" customWidth="1"/>
    <col min="5133" max="5133" width="33.625" style="1" customWidth="1"/>
    <col min="5134" max="5134" width="72.625" style="1" customWidth="1"/>
    <col min="5135" max="5135" width="60.75" style="1" customWidth="1"/>
    <col min="5136" max="5136" width="21" style="1" customWidth="1"/>
    <col min="5137" max="5137" width="22.5" style="1" customWidth="1"/>
    <col min="5138" max="5138" width="18.75" style="1" customWidth="1"/>
    <col min="5139" max="5139" width="17.75" style="1" customWidth="1"/>
    <col min="5140" max="5140" width="23" style="1" customWidth="1"/>
    <col min="5141" max="5141" width="10.875" style="1" bestFit="1" customWidth="1"/>
    <col min="5142" max="5376" width="11" style="1"/>
    <col min="5377" max="5377" width="34.5" style="1" customWidth="1"/>
    <col min="5378" max="5378" width="34.75" style="1" customWidth="1"/>
    <col min="5379" max="5379" width="25" style="1" customWidth="1"/>
    <col min="5380" max="5380" width="29.25" style="1" customWidth="1"/>
    <col min="5381" max="5381" width="30.25" style="1" customWidth="1"/>
    <col min="5382" max="5382" width="28.75" style="1" customWidth="1"/>
    <col min="5383" max="5383" width="23.125" style="1" customWidth="1"/>
    <col min="5384" max="5384" width="24.25" style="1" customWidth="1"/>
    <col min="5385" max="5385" width="27.125" style="1" customWidth="1"/>
    <col min="5386" max="5386" width="33.5" style="1" customWidth="1"/>
    <col min="5387" max="5387" width="39.5" style="1" customWidth="1"/>
    <col min="5388" max="5388" width="40.25" style="1" customWidth="1"/>
    <col min="5389" max="5389" width="33.625" style="1" customWidth="1"/>
    <col min="5390" max="5390" width="72.625" style="1" customWidth="1"/>
    <col min="5391" max="5391" width="60.75" style="1" customWidth="1"/>
    <col min="5392" max="5392" width="21" style="1" customWidth="1"/>
    <col min="5393" max="5393" width="22.5" style="1" customWidth="1"/>
    <col min="5394" max="5394" width="18.75" style="1" customWidth="1"/>
    <col min="5395" max="5395" width="17.75" style="1" customWidth="1"/>
    <col min="5396" max="5396" width="23" style="1" customWidth="1"/>
    <col min="5397" max="5397" width="10.875" style="1" bestFit="1" customWidth="1"/>
    <col min="5398" max="5632" width="11" style="1"/>
    <col min="5633" max="5633" width="34.5" style="1" customWidth="1"/>
    <col min="5634" max="5634" width="34.75" style="1" customWidth="1"/>
    <col min="5635" max="5635" width="25" style="1" customWidth="1"/>
    <col min="5636" max="5636" width="29.25" style="1" customWidth="1"/>
    <col min="5637" max="5637" width="30.25" style="1" customWidth="1"/>
    <col min="5638" max="5638" width="28.75" style="1" customWidth="1"/>
    <col min="5639" max="5639" width="23.125" style="1" customWidth="1"/>
    <col min="5640" max="5640" width="24.25" style="1" customWidth="1"/>
    <col min="5641" max="5641" width="27.125" style="1" customWidth="1"/>
    <col min="5642" max="5642" width="33.5" style="1" customWidth="1"/>
    <col min="5643" max="5643" width="39.5" style="1" customWidth="1"/>
    <col min="5644" max="5644" width="40.25" style="1" customWidth="1"/>
    <col min="5645" max="5645" width="33.625" style="1" customWidth="1"/>
    <col min="5646" max="5646" width="72.625" style="1" customWidth="1"/>
    <col min="5647" max="5647" width="60.75" style="1" customWidth="1"/>
    <col min="5648" max="5648" width="21" style="1" customWidth="1"/>
    <col min="5649" max="5649" width="22.5" style="1" customWidth="1"/>
    <col min="5650" max="5650" width="18.75" style="1" customWidth="1"/>
    <col min="5651" max="5651" width="17.75" style="1" customWidth="1"/>
    <col min="5652" max="5652" width="23" style="1" customWidth="1"/>
    <col min="5653" max="5653" width="10.875" style="1" bestFit="1" customWidth="1"/>
    <col min="5654" max="5888" width="11" style="1"/>
    <col min="5889" max="5889" width="34.5" style="1" customWidth="1"/>
    <col min="5890" max="5890" width="34.75" style="1" customWidth="1"/>
    <col min="5891" max="5891" width="25" style="1" customWidth="1"/>
    <col min="5892" max="5892" width="29.25" style="1" customWidth="1"/>
    <col min="5893" max="5893" width="30.25" style="1" customWidth="1"/>
    <col min="5894" max="5894" width="28.75" style="1" customWidth="1"/>
    <col min="5895" max="5895" width="23.125" style="1" customWidth="1"/>
    <col min="5896" max="5896" width="24.25" style="1" customWidth="1"/>
    <col min="5897" max="5897" width="27.125" style="1" customWidth="1"/>
    <col min="5898" max="5898" width="33.5" style="1" customWidth="1"/>
    <col min="5899" max="5899" width="39.5" style="1" customWidth="1"/>
    <col min="5900" max="5900" width="40.25" style="1" customWidth="1"/>
    <col min="5901" max="5901" width="33.625" style="1" customWidth="1"/>
    <col min="5902" max="5902" width="72.625" style="1" customWidth="1"/>
    <col min="5903" max="5903" width="60.75" style="1" customWidth="1"/>
    <col min="5904" max="5904" width="21" style="1" customWidth="1"/>
    <col min="5905" max="5905" width="22.5" style="1" customWidth="1"/>
    <col min="5906" max="5906" width="18.75" style="1" customWidth="1"/>
    <col min="5907" max="5907" width="17.75" style="1" customWidth="1"/>
    <col min="5908" max="5908" width="23" style="1" customWidth="1"/>
    <col min="5909" max="5909" width="10.875" style="1" bestFit="1" customWidth="1"/>
    <col min="5910" max="6144" width="11" style="1"/>
    <col min="6145" max="6145" width="34.5" style="1" customWidth="1"/>
    <col min="6146" max="6146" width="34.75" style="1" customWidth="1"/>
    <col min="6147" max="6147" width="25" style="1" customWidth="1"/>
    <col min="6148" max="6148" width="29.25" style="1" customWidth="1"/>
    <col min="6149" max="6149" width="30.25" style="1" customWidth="1"/>
    <col min="6150" max="6150" width="28.75" style="1" customWidth="1"/>
    <col min="6151" max="6151" width="23.125" style="1" customWidth="1"/>
    <col min="6152" max="6152" width="24.25" style="1" customWidth="1"/>
    <col min="6153" max="6153" width="27.125" style="1" customWidth="1"/>
    <col min="6154" max="6154" width="33.5" style="1" customWidth="1"/>
    <col min="6155" max="6155" width="39.5" style="1" customWidth="1"/>
    <col min="6156" max="6156" width="40.25" style="1" customWidth="1"/>
    <col min="6157" max="6157" width="33.625" style="1" customWidth="1"/>
    <col min="6158" max="6158" width="72.625" style="1" customWidth="1"/>
    <col min="6159" max="6159" width="60.75" style="1" customWidth="1"/>
    <col min="6160" max="6160" width="21" style="1" customWidth="1"/>
    <col min="6161" max="6161" width="22.5" style="1" customWidth="1"/>
    <col min="6162" max="6162" width="18.75" style="1" customWidth="1"/>
    <col min="6163" max="6163" width="17.75" style="1" customWidth="1"/>
    <col min="6164" max="6164" width="23" style="1" customWidth="1"/>
    <col min="6165" max="6165" width="10.875" style="1" bestFit="1" customWidth="1"/>
    <col min="6166" max="6400" width="11" style="1"/>
    <col min="6401" max="6401" width="34.5" style="1" customWidth="1"/>
    <col min="6402" max="6402" width="34.75" style="1" customWidth="1"/>
    <col min="6403" max="6403" width="25" style="1" customWidth="1"/>
    <col min="6404" max="6404" width="29.25" style="1" customWidth="1"/>
    <col min="6405" max="6405" width="30.25" style="1" customWidth="1"/>
    <col min="6406" max="6406" width="28.75" style="1" customWidth="1"/>
    <col min="6407" max="6407" width="23.125" style="1" customWidth="1"/>
    <col min="6408" max="6408" width="24.25" style="1" customWidth="1"/>
    <col min="6409" max="6409" width="27.125" style="1" customWidth="1"/>
    <col min="6410" max="6410" width="33.5" style="1" customWidth="1"/>
    <col min="6411" max="6411" width="39.5" style="1" customWidth="1"/>
    <col min="6412" max="6412" width="40.25" style="1" customWidth="1"/>
    <col min="6413" max="6413" width="33.625" style="1" customWidth="1"/>
    <col min="6414" max="6414" width="72.625" style="1" customWidth="1"/>
    <col min="6415" max="6415" width="60.75" style="1" customWidth="1"/>
    <col min="6416" max="6416" width="21" style="1" customWidth="1"/>
    <col min="6417" max="6417" width="22.5" style="1" customWidth="1"/>
    <col min="6418" max="6418" width="18.75" style="1" customWidth="1"/>
    <col min="6419" max="6419" width="17.75" style="1" customWidth="1"/>
    <col min="6420" max="6420" width="23" style="1" customWidth="1"/>
    <col min="6421" max="6421" width="10.875" style="1" bestFit="1" customWidth="1"/>
    <col min="6422" max="6656" width="11" style="1"/>
    <col min="6657" max="6657" width="34.5" style="1" customWidth="1"/>
    <col min="6658" max="6658" width="34.75" style="1" customWidth="1"/>
    <col min="6659" max="6659" width="25" style="1" customWidth="1"/>
    <col min="6660" max="6660" width="29.25" style="1" customWidth="1"/>
    <col min="6661" max="6661" width="30.25" style="1" customWidth="1"/>
    <col min="6662" max="6662" width="28.75" style="1" customWidth="1"/>
    <col min="6663" max="6663" width="23.125" style="1" customWidth="1"/>
    <col min="6664" max="6664" width="24.25" style="1" customWidth="1"/>
    <col min="6665" max="6665" width="27.125" style="1" customWidth="1"/>
    <col min="6666" max="6666" width="33.5" style="1" customWidth="1"/>
    <col min="6667" max="6667" width="39.5" style="1" customWidth="1"/>
    <col min="6668" max="6668" width="40.25" style="1" customWidth="1"/>
    <col min="6669" max="6669" width="33.625" style="1" customWidth="1"/>
    <col min="6670" max="6670" width="72.625" style="1" customWidth="1"/>
    <col min="6671" max="6671" width="60.75" style="1" customWidth="1"/>
    <col min="6672" max="6672" width="21" style="1" customWidth="1"/>
    <col min="6673" max="6673" width="22.5" style="1" customWidth="1"/>
    <col min="6674" max="6674" width="18.75" style="1" customWidth="1"/>
    <col min="6675" max="6675" width="17.75" style="1" customWidth="1"/>
    <col min="6676" max="6676" width="23" style="1" customWidth="1"/>
    <col min="6677" max="6677" width="10.875" style="1" bestFit="1" customWidth="1"/>
    <col min="6678" max="6912" width="11" style="1"/>
    <col min="6913" max="6913" width="34.5" style="1" customWidth="1"/>
    <col min="6914" max="6914" width="34.75" style="1" customWidth="1"/>
    <col min="6915" max="6915" width="25" style="1" customWidth="1"/>
    <col min="6916" max="6916" width="29.25" style="1" customWidth="1"/>
    <col min="6917" max="6917" width="30.25" style="1" customWidth="1"/>
    <col min="6918" max="6918" width="28.75" style="1" customWidth="1"/>
    <col min="6919" max="6919" width="23.125" style="1" customWidth="1"/>
    <col min="6920" max="6920" width="24.25" style="1" customWidth="1"/>
    <col min="6921" max="6921" width="27.125" style="1" customWidth="1"/>
    <col min="6922" max="6922" width="33.5" style="1" customWidth="1"/>
    <col min="6923" max="6923" width="39.5" style="1" customWidth="1"/>
    <col min="6924" max="6924" width="40.25" style="1" customWidth="1"/>
    <col min="6925" max="6925" width="33.625" style="1" customWidth="1"/>
    <col min="6926" max="6926" width="72.625" style="1" customWidth="1"/>
    <col min="6927" max="6927" width="60.75" style="1" customWidth="1"/>
    <col min="6928" max="6928" width="21" style="1" customWidth="1"/>
    <col min="6929" max="6929" width="22.5" style="1" customWidth="1"/>
    <col min="6930" max="6930" width="18.75" style="1" customWidth="1"/>
    <col min="6931" max="6931" width="17.75" style="1" customWidth="1"/>
    <col min="6932" max="6932" width="23" style="1" customWidth="1"/>
    <col min="6933" max="6933" width="10.875" style="1" bestFit="1" customWidth="1"/>
    <col min="6934" max="7168" width="11" style="1"/>
    <col min="7169" max="7169" width="34.5" style="1" customWidth="1"/>
    <col min="7170" max="7170" width="34.75" style="1" customWidth="1"/>
    <col min="7171" max="7171" width="25" style="1" customWidth="1"/>
    <col min="7172" max="7172" width="29.25" style="1" customWidth="1"/>
    <col min="7173" max="7173" width="30.25" style="1" customWidth="1"/>
    <col min="7174" max="7174" width="28.75" style="1" customWidth="1"/>
    <col min="7175" max="7175" width="23.125" style="1" customWidth="1"/>
    <col min="7176" max="7176" width="24.25" style="1" customWidth="1"/>
    <col min="7177" max="7177" width="27.125" style="1" customWidth="1"/>
    <col min="7178" max="7178" width="33.5" style="1" customWidth="1"/>
    <col min="7179" max="7179" width="39.5" style="1" customWidth="1"/>
    <col min="7180" max="7180" width="40.25" style="1" customWidth="1"/>
    <col min="7181" max="7181" width="33.625" style="1" customWidth="1"/>
    <col min="7182" max="7182" width="72.625" style="1" customWidth="1"/>
    <col min="7183" max="7183" width="60.75" style="1" customWidth="1"/>
    <col min="7184" max="7184" width="21" style="1" customWidth="1"/>
    <col min="7185" max="7185" width="22.5" style="1" customWidth="1"/>
    <col min="7186" max="7186" width="18.75" style="1" customWidth="1"/>
    <col min="7187" max="7187" width="17.75" style="1" customWidth="1"/>
    <col min="7188" max="7188" width="23" style="1" customWidth="1"/>
    <col min="7189" max="7189" width="10.875" style="1" bestFit="1" customWidth="1"/>
    <col min="7190" max="7424" width="11" style="1"/>
    <col min="7425" max="7425" width="34.5" style="1" customWidth="1"/>
    <col min="7426" max="7426" width="34.75" style="1" customWidth="1"/>
    <col min="7427" max="7427" width="25" style="1" customWidth="1"/>
    <col min="7428" max="7428" width="29.25" style="1" customWidth="1"/>
    <col min="7429" max="7429" width="30.25" style="1" customWidth="1"/>
    <col min="7430" max="7430" width="28.75" style="1" customWidth="1"/>
    <col min="7431" max="7431" width="23.125" style="1" customWidth="1"/>
    <col min="7432" max="7432" width="24.25" style="1" customWidth="1"/>
    <col min="7433" max="7433" width="27.125" style="1" customWidth="1"/>
    <col min="7434" max="7434" width="33.5" style="1" customWidth="1"/>
    <col min="7435" max="7435" width="39.5" style="1" customWidth="1"/>
    <col min="7436" max="7436" width="40.25" style="1" customWidth="1"/>
    <col min="7437" max="7437" width="33.625" style="1" customWidth="1"/>
    <col min="7438" max="7438" width="72.625" style="1" customWidth="1"/>
    <col min="7439" max="7439" width="60.75" style="1" customWidth="1"/>
    <col min="7440" max="7440" width="21" style="1" customWidth="1"/>
    <col min="7441" max="7441" width="22.5" style="1" customWidth="1"/>
    <col min="7442" max="7442" width="18.75" style="1" customWidth="1"/>
    <col min="7443" max="7443" width="17.75" style="1" customWidth="1"/>
    <col min="7444" max="7444" width="23" style="1" customWidth="1"/>
    <col min="7445" max="7445" width="10.875" style="1" bestFit="1" customWidth="1"/>
    <col min="7446" max="7680" width="11" style="1"/>
    <col min="7681" max="7681" width="34.5" style="1" customWidth="1"/>
    <col min="7682" max="7682" width="34.75" style="1" customWidth="1"/>
    <col min="7683" max="7683" width="25" style="1" customWidth="1"/>
    <col min="7684" max="7684" width="29.25" style="1" customWidth="1"/>
    <col min="7685" max="7685" width="30.25" style="1" customWidth="1"/>
    <col min="7686" max="7686" width="28.75" style="1" customWidth="1"/>
    <col min="7687" max="7687" width="23.125" style="1" customWidth="1"/>
    <col min="7688" max="7688" width="24.25" style="1" customWidth="1"/>
    <col min="7689" max="7689" width="27.125" style="1" customWidth="1"/>
    <col min="7690" max="7690" width="33.5" style="1" customWidth="1"/>
    <col min="7691" max="7691" width="39.5" style="1" customWidth="1"/>
    <col min="7692" max="7692" width="40.25" style="1" customWidth="1"/>
    <col min="7693" max="7693" width="33.625" style="1" customWidth="1"/>
    <col min="7694" max="7694" width="72.625" style="1" customWidth="1"/>
    <col min="7695" max="7695" width="60.75" style="1" customWidth="1"/>
    <col min="7696" max="7696" width="21" style="1" customWidth="1"/>
    <col min="7697" max="7697" width="22.5" style="1" customWidth="1"/>
    <col min="7698" max="7698" width="18.75" style="1" customWidth="1"/>
    <col min="7699" max="7699" width="17.75" style="1" customWidth="1"/>
    <col min="7700" max="7700" width="23" style="1" customWidth="1"/>
    <col min="7701" max="7701" width="10.875" style="1" bestFit="1" customWidth="1"/>
    <col min="7702" max="7936" width="11" style="1"/>
    <col min="7937" max="7937" width="34.5" style="1" customWidth="1"/>
    <col min="7938" max="7938" width="34.75" style="1" customWidth="1"/>
    <col min="7939" max="7939" width="25" style="1" customWidth="1"/>
    <col min="7940" max="7940" width="29.25" style="1" customWidth="1"/>
    <col min="7941" max="7941" width="30.25" style="1" customWidth="1"/>
    <col min="7942" max="7942" width="28.75" style="1" customWidth="1"/>
    <col min="7943" max="7943" width="23.125" style="1" customWidth="1"/>
    <col min="7944" max="7944" width="24.25" style="1" customWidth="1"/>
    <col min="7945" max="7945" width="27.125" style="1" customWidth="1"/>
    <col min="7946" max="7946" width="33.5" style="1" customWidth="1"/>
    <col min="7947" max="7947" width="39.5" style="1" customWidth="1"/>
    <col min="7948" max="7948" width="40.25" style="1" customWidth="1"/>
    <col min="7949" max="7949" width="33.625" style="1" customWidth="1"/>
    <col min="7950" max="7950" width="72.625" style="1" customWidth="1"/>
    <col min="7951" max="7951" width="60.75" style="1" customWidth="1"/>
    <col min="7952" max="7952" width="21" style="1" customWidth="1"/>
    <col min="7953" max="7953" width="22.5" style="1" customWidth="1"/>
    <col min="7954" max="7954" width="18.75" style="1" customWidth="1"/>
    <col min="7955" max="7955" width="17.75" style="1" customWidth="1"/>
    <col min="7956" max="7956" width="23" style="1" customWidth="1"/>
    <col min="7957" max="7957" width="10.875" style="1" bestFit="1" customWidth="1"/>
    <col min="7958" max="8192" width="11" style="1"/>
    <col min="8193" max="8193" width="34.5" style="1" customWidth="1"/>
    <col min="8194" max="8194" width="34.75" style="1" customWidth="1"/>
    <col min="8195" max="8195" width="25" style="1" customWidth="1"/>
    <col min="8196" max="8196" width="29.25" style="1" customWidth="1"/>
    <col min="8197" max="8197" width="30.25" style="1" customWidth="1"/>
    <col min="8198" max="8198" width="28.75" style="1" customWidth="1"/>
    <col min="8199" max="8199" width="23.125" style="1" customWidth="1"/>
    <col min="8200" max="8200" width="24.25" style="1" customWidth="1"/>
    <col min="8201" max="8201" width="27.125" style="1" customWidth="1"/>
    <col min="8202" max="8202" width="33.5" style="1" customWidth="1"/>
    <col min="8203" max="8203" width="39.5" style="1" customWidth="1"/>
    <col min="8204" max="8204" width="40.25" style="1" customWidth="1"/>
    <col min="8205" max="8205" width="33.625" style="1" customWidth="1"/>
    <col min="8206" max="8206" width="72.625" style="1" customWidth="1"/>
    <col min="8207" max="8207" width="60.75" style="1" customWidth="1"/>
    <col min="8208" max="8208" width="21" style="1" customWidth="1"/>
    <col min="8209" max="8209" width="22.5" style="1" customWidth="1"/>
    <col min="8210" max="8210" width="18.75" style="1" customWidth="1"/>
    <col min="8211" max="8211" width="17.75" style="1" customWidth="1"/>
    <col min="8212" max="8212" width="23" style="1" customWidth="1"/>
    <col min="8213" max="8213" width="10.875" style="1" bestFit="1" customWidth="1"/>
    <col min="8214" max="8448" width="11" style="1"/>
    <col min="8449" max="8449" width="34.5" style="1" customWidth="1"/>
    <col min="8450" max="8450" width="34.75" style="1" customWidth="1"/>
    <col min="8451" max="8451" width="25" style="1" customWidth="1"/>
    <col min="8452" max="8452" width="29.25" style="1" customWidth="1"/>
    <col min="8453" max="8453" width="30.25" style="1" customWidth="1"/>
    <col min="8454" max="8454" width="28.75" style="1" customWidth="1"/>
    <col min="8455" max="8455" width="23.125" style="1" customWidth="1"/>
    <col min="8456" max="8456" width="24.25" style="1" customWidth="1"/>
    <col min="8457" max="8457" width="27.125" style="1" customWidth="1"/>
    <col min="8458" max="8458" width="33.5" style="1" customWidth="1"/>
    <col min="8459" max="8459" width="39.5" style="1" customWidth="1"/>
    <col min="8460" max="8460" width="40.25" style="1" customWidth="1"/>
    <col min="8461" max="8461" width="33.625" style="1" customWidth="1"/>
    <col min="8462" max="8462" width="72.625" style="1" customWidth="1"/>
    <col min="8463" max="8463" width="60.75" style="1" customWidth="1"/>
    <col min="8464" max="8464" width="21" style="1" customWidth="1"/>
    <col min="8465" max="8465" width="22.5" style="1" customWidth="1"/>
    <col min="8466" max="8466" width="18.75" style="1" customWidth="1"/>
    <col min="8467" max="8467" width="17.75" style="1" customWidth="1"/>
    <col min="8468" max="8468" width="23" style="1" customWidth="1"/>
    <col min="8469" max="8469" width="10.875" style="1" bestFit="1" customWidth="1"/>
    <col min="8470" max="8704" width="11" style="1"/>
    <col min="8705" max="8705" width="34.5" style="1" customWidth="1"/>
    <col min="8706" max="8706" width="34.75" style="1" customWidth="1"/>
    <col min="8707" max="8707" width="25" style="1" customWidth="1"/>
    <col min="8708" max="8708" width="29.25" style="1" customWidth="1"/>
    <col min="8709" max="8709" width="30.25" style="1" customWidth="1"/>
    <col min="8710" max="8710" width="28.75" style="1" customWidth="1"/>
    <col min="8711" max="8711" width="23.125" style="1" customWidth="1"/>
    <col min="8712" max="8712" width="24.25" style="1" customWidth="1"/>
    <col min="8713" max="8713" width="27.125" style="1" customWidth="1"/>
    <col min="8714" max="8714" width="33.5" style="1" customWidth="1"/>
    <col min="8715" max="8715" width="39.5" style="1" customWidth="1"/>
    <col min="8716" max="8716" width="40.25" style="1" customWidth="1"/>
    <col min="8717" max="8717" width="33.625" style="1" customWidth="1"/>
    <col min="8718" max="8718" width="72.625" style="1" customWidth="1"/>
    <col min="8719" max="8719" width="60.75" style="1" customWidth="1"/>
    <col min="8720" max="8720" width="21" style="1" customWidth="1"/>
    <col min="8721" max="8721" width="22.5" style="1" customWidth="1"/>
    <col min="8722" max="8722" width="18.75" style="1" customWidth="1"/>
    <col min="8723" max="8723" width="17.75" style="1" customWidth="1"/>
    <col min="8724" max="8724" width="23" style="1" customWidth="1"/>
    <col min="8725" max="8725" width="10.875" style="1" bestFit="1" customWidth="1"/>
    <col min="8726" max="8960" width="11" style="1"/>
    <col min="8961" max="8961" width="34.5" style="1" customWidth="1"/>
    <col min="8962" max="8962" width="34.75" style="1" customWidth="1"/>
    <col min="8963" max="8963" width="25" style="1" customWidth="1"/>
    <col min="8964" max="8964" width="29.25" style="1" customWidth="1"/>
    <col min="8965" max="8965" width="30.25" style="1" customWidth="1"/>
    <col min="8966" max="8966" width="28.75" style="1" customWidth="1"/>
    <col min="8967" max="8967" width="23.125" style="1" customWidth="1"/>
    <col min="8968" max="8968" width="24.25" style="1" customWidth="1"/>
    <col min="8969" max="8969" width="27.125" style="1" customWidth="1"/>
    <col min="8970" max="8970" width="33.5" style="1" customWidth="1"/>
    <col min="8971" max="8971" width="39.5" style="1" customWidth="1"/>
    <col min="8972" max="8972" width="40.25" style="1" customWidth="1"/>
    <col min="8973" max="8973" width="33.625" style="1" customWidth="1"/>
    <col min="8974" max="8974" width="72.625" style="1" customWidth="1"/>
    <col min="8975" max="8975" width="60.75" style="1" customWidth="1"/>
    <col min="8976" max="8976" width="21" style="1" customWidth="1"/>
    <col min="8977" max="8977" width="22.5" style="1" customWidth="1"/>
    <col min="8978" max="8978" width="18.75" style="1" customWidth="1"/>
    <col min="8979" max="8979" width="17.75" style="1" customWidth="1"/>
    <col min="8980" max="8980" width="23" style="1" customWidth="1"/>
    <col min="8981" max="8981" width="10.875" style="1" bestFit="1" customWidth="1"/>
    <col min="8982" max="9216" width="11" style="1"/>
    <col min="9217" max="9217" width="34.5" style="1" customWidth="1"/>
    <col min="9218" max="9218" width="34.75" style="1" customWidth="1"/>
    <col min="9219" max="9219" width="25" style="1" customWidth="1"/>
    <col min="9220" max="9220" width="29.25" style="1" customWidth="1"/>
    <col min="9221" max="9221" width="30.25" style="1" customWidth="1"/>
    <col min="9222" max="9222" width="28.75" style="1" customWidth="1"/>
    <col min="9223" max="9223" width="23.125" style="1" customWidth="1"/>
    <col min="9224" max="9224" width="24.25" style="1" customWidth="1"/>
    <col min="9225" max="9225" width="27.125" style="1" customWidth="1"/>
    <col min="9226" max="9226" width="33.5" style="1" customWidth="1"/>
    <col min="9227" max="9227" width="39.5" style="1" customWidth="1"/>
    <col min="9228" max="9228" width="40.25" style="1" customWidth="1"/>
    <col min="9229" max="9229" width="33.625" style="1" customWidth="1"/>
    <col min="9230" max="9230" width="72.625" style="1" customWidth="1"/>
    <col min="9231" max="9231" width="60.75" style="1" customWidth="1"/>
    <col min="9232" max="9232" width="21" style="1" customWidth="1"/>
    <col min="9233" max="9233" width="22.5" style="1" customWidth="1"/>
    <col min="9234" max="9234" width="18.75" style="1" customWidth="1"/>
    <col min="9235" max="9235" width="17.75" style="1" customWidth="1"/>
    <col min="9236" max="9236" width="23" style="1" customWidth="1"/>
    <col min="9237" max="9237" width="10.875" style="1" bestFit="1" customWidth="1"/>
    <col min="9238" max="9472" width="11" style="1"/>
    <col min="9473" max="9473" width="34.5" style="1" customWidth="1"/>
    <col min="9474" max="9474" width="34.75" style="1" customWidth="1"/>
    <col min="9475" max="9475" width="25" style="1" customWidth="1"/>
    <col min="9476" max="9476" width="29.25" style="1" customWidth="1"/>
    <col min="9477" max="9477" width="30.25" style="1" customWidth="1"/>
    <col min="9478" max="9478" width="28.75" style="1" customWidth="1"/>
    <col min="9479" max="9479" width="23.125" style="1" customWidth="1"/>
    <col min="9480" max="9480" width="24.25" style="1" customWidth="1"/>
    <col min="9481" max="9481" width="27.125" style="1" customWidth="1"/>
    <col min="9482" max="9482" width="33.5" style="1" customWidth="1"/>
    <col min="9483" max="9483" width="39.5" style="1" customWidth="1"/>
    <col min="9484" max="9484" width="40.25" style="1" customWidth="1"/>
    <col min="9485" max="9485" width="33.625" style="1" customWidth="1"/>
    <col min="9486" max="9486" width="72.625" style="1" customWidth="1"/>
    <col min="9487" max="9487" width="60.75" style="1" customWidth="1"/>
    <col min="9488" max="9488" width="21" style="1" customWidth="1"/>
    <col min="9489" max="9489" width="22.5" style="1" customWidth="1"/>
    <col min="9490" max="9490" width="18.75" style="1" customWidth="1"/>
    <col min="9491" max="9491" width="17.75" style="1" customWidth="1"/>
    <col min="9492" max="9492" width="23" style="1" customWidth="1"/>
    <col min="9493" max="9493" width="10.875" style="1" bestFit="1" customWidth="1"/>
    <col min="9494" max="9728" width="11" style="1"/>
    <col min="9729" max="9729" width="34.5" style="1" customWidth="1"/>
    <col min="9730" max="9730" width="34.75" style="1" customWidth="1"/>
    <col min="9731" max="9731" width="25" style="1" customWidth="1"/>
    <col min="9732" max="9732" width="29.25" style="1" customWidth="1"/>
    <col min="9733" max="9733" width="30.25" style="1" customWidth="1"/>
    <col min="9734" max="9734" width="28.75" style="1" customWidth="1"/>
    <col min="9735" max="9735" width="23.125" style="1" customWidth="1"/>
    <col min="9736" max="9736" width="24.25" style="1" customWidth="1"/>
    <col min="9737" max="9737" width="27.125" style="1" customWidth="1"/>
    <col min="9738" max="9738" width="33.5" style="1" customWidth="1"/>
    <col min="9739" max="9739" width="39.5" style="1" customWidth="1"/>
    <col min="9740" max="9740" width="40.25" style="1" customWidth="1"/>
    <col min="9741" max="9741" width="33.625" style="1" customWidth="1"/>
    <col min="9742" max="9742" width="72.625" style="1" customWidth="1"/>
    <col min="9743" max="9743" width="60.75" style="1" customWidth="1"/>
    <col min="9744" max="9744" width="21" style="1" customWidth="1"/>
    <col min="9745" max="9745" width="22.5" style="1" customWidth="1"/>
    <col min="9746" max="9746" width="18.75" style="1" customWidth="1"/>
    <col min="9747" max="9747" width="17.75" style="1" customWidth="1"/>
    <col min="9748" max="9748" width="23" style="1" customWidth="1"/>
    <col min="9749" max="9749" width="10.875" style="1" bestFit="1" customWidth="1"/>
    <col min="9750" max="9984" width="11" style="1"/>
    <col min="9985" max="9985" width="34.5" style="1" customWidth="1"/>
    <col min="9986" max="9986" width="34.75" style="1" customWidth="1"/>
    <col min="9987" max="9987" width="25" style="1" customWidth="1"/>
    <col min="9988" max="9988" width="29.25" style="1" customWidth="1"/>
    <col min="9989" max="9989" width="30.25" style="1" customWidth="1"/>
    <col min="9990" max="9990" width="28.75" style="1" customWidth="1"/>
    <col min="9991" max="9991" width="23.125" style="1" customWidth="1"/>
    <col min="9992" max="9992" width="24.25" style="1" customWidth="1"/>
    <col min="9993" max="9993" width="27.125" style="1" customWidth="1"/>
    <col min="9994" max="9994" width="33.5" style="1" customWidth="1"/>
    <col min="9995" max="9995" width="39.5" style="1" customWidth="1"/>
    <col min="9996" max="9996" width="40.25" style="1" customWidth="1"/>
    <col min="9997" max="9997" width="33.625" style="1" customWidth="1"/>
    <col min="9998" max="9998" width="72.625" style="1" customWidth="1"/>
    <col min="9999" max="9999" width="60.75" style="1" customWidth="1"/>
    <col min="10000" max="10000" width="21" style="1" customWidth="1"/>
    <col min="10001" max="10001" width="22.5" style="1" customWidth="1"/>
    <col min="10002" max="10002" width="18.75" style="1" customWidth="1"/>
    <col min="10003" max="10003" width="17.75" style="1" customWidth="1"/>
    <col min="10004" max="10004" width="23" style="1" customWidth="1"/>
    <col min="10005" max="10005" width="10.875" style="1" bestFit="1" customWidth="1"/>
    <col min="10006" max="10240" width="11" style="1"/>
    <col min="10241" max="10241" width="34.5" style="1" customWidth="1"/>
    <col min="10242" max="10242" width="34.75" style="1" customWidth="1"/>
    <col min="10243" max="10243" width="25" style="1" customWidth="1"/>
    <col min="10244" max="10244" width="29.25" style="1" customWidth="1"/>
    <col min="10245" max="10245" width="30.25" style="1" customWidth="1"/>
    <col min="10246" max="10246" width="28.75" style="1" customWidth="1"/>
    <col min="10247" max="10247" width="23.125" style="1" customWidth="1"/>
    <col min="10248" max="10248" width="24.25" style="1" customWidth="1"/>
    <col min="10249" max="10249" width="27.125" style="1" customWidth="1"/>
    <col min="10250" max="10250" width="33.5" style="1" customWidth="1"/>
    <col min="10251" max="10251" width="39.5" style="1" customWidth="1"/>
    <col min="10252" max="10252" width="40.25" style="1" customWidth="1"/>
    <col min="10253" max="10253" width="33.625" style="1" customWidth="1"/>
    <col min="10254" max="10254" width="72.625" style="1" customWidth="1"/>
    <col min="10255" max="10255" width="60.75" style="1" customWidth="1"/>
    <col min="10256" max="10256" width="21" style="1" customWidth="1"/>
    <col min="10257" max="10257" width="22.5" style="1" customWidth="1"/>
    <col min="10258" max="10258" width="18.75" style="1" customWidth="1"/>
    <col min="10259" max="10259" width="17.75" style="1" customWidth="1"/>
    <col min="10260" max="10260" width="23" style="1" customWidth="1"/>
    <col min="10261" max="10261" width="10.875" style="1" bestFit="1" customWidth="1"/>
    <col min="10262" max="10496" width="11" style="1"/>
    <col min="10497" max="10497" width="34.5" style="1" customWidth="1"/>
    <col min="10498" max="10498" width="34.75" style="1" customWidth="1"/>
    <col min="10499" max="10499" width="25" style="1" customWidth="1"/>
    <col min="10500" max="10500" width="29.25" style="1" customWidth="1"/>
    <col min="10501" max="10501" width="30.25" style="1" customWidth="1"/>
    <col min="10502" max="10502" width="28.75" style="1" customWidth="1"/>
    <col min="10503" max="10503" width="23.125" style="1" customWidth="1"/>
    <col min="10504" max="10504" width="24.25" style="1" customWidth="1"/>
    <col min="10505" max="10505" width="27.125" style="1" customWidth="1"/>
    <col min="10506" max="10506" width="33.5" style="1" customWidth="1"/>
    <col min="10507" max="10507" width="39.5" style="1" customWidth="1"/>
    <col min="10508" max="10508" width="40.25" style="1" customWidth="1"/>
    <col min="10509" max="10509" width="33.625" style="1" customWidth="1"/>
    <col min="10510" max="10510" width="72.625" style="1" customWidth="1"/>
    <col min="10511" max="10511" width="60.75" style="1" customWidth="1"/>
    <col min="10512" max="10512" width="21" style="1" customWidth="1"/>
    <col min="10513" max="10513" width="22.5" style="1" customWidth="1"/>
    <col min="10514" max="10514" width="18.75" style="1" customWidth="1"/>
    <col min="10515" max="10515" width="17.75" style="1" customWidth="1"/>
    <col min="10516" max="10516" width="23" style="1" customWidth="1"/>
    <col min="10517" max="10517" width="10.875" style="1" bestFit="1" customWidth="1"/>
    <col min="10518" max="10752" width="11" style="1"/>
    <col min="10753" max="10753" width="34.5" style="1" customWidth="1"/>
    <col min="10754" max="10754" width="34.75" style="1" customWidth="1"/>
    <col min="10755" max="10755" width="25" style="1" customWidth="1"/>
    <col min="10756" max="10756" width="29.25" style="1" customWidth="1"/>
    <col min="10757" max="10757" width="30.25" style="1" customWidth="1"/>
    <col min="10758" max="10758" width="28.75" style="1" customWidth="1"/>
    <col min="10759" max="10759" width="23.125" style="1" customWidth="1"/>
    <col min="10760" max="10760" width="24.25" style="1" customWidth="1"/>
    <col min="10761" max="10761" width="27.125" style="1" customWidth="1"/>
    <col min="10762" max="10762" width="33.5" style="1" customWidth="1"/>
    <col min="10763" max="10763" width="39.5" style="1" customWidth="1"/>
    <col min="10764" max="10764" width="40.25" style="1" customWidth="1"/>
    <col min="10765" max="10765" width="33.625" style="1" customWidth="1"/>
    <col min="10766" max="10766" width="72.625" style="1" customWidth="1"/>
    <col min="10767" max="10767" width="60.75" style="1" customWidth="1"/>
    <col min="10768" max="10768" width="21" style="1" customWidth="1"/>
    <col min="10769" max="10769" width="22.5" style="1" customWidth="1"/>
    <col min="10770" max="10770" width="18.75" style="1" customWidth="1"/>
    <col min="10771" max="10771" width="17.75" style="1" customWidth="1"/>
    <col min="10772" max="10772" width="23" style="1" customWidth="1"/>
    <col min="10773" max="10773" width="10.875" style="1" bestFit="1" customWidth="1"/>
    <col min="10774" max="11008" width="11" style="1"/>
    <col min="11009" max="11009" width="34.5" style="1" customWidth="1"/>
    <col min="11010" max="11010" width="34.75" style="1" customWidth="1"/>
    <col min="11011" max="11011" width="25" style="1" customWidth="1"/>
    <col min="11012" max="11012" width="29.25" style="1" customWidth="1"/>
    <col min="11013" max="11013" width="30.25" style="1" customWidth="1"/>
    <col min="11014" max="11014" width="28.75" style="1" customWidth="1"/>
    <col min="11015" max="11015" width="23.125" style="1" customWidth="1"/>
    <col min="11016" max="11016" width="24.25" style="1" customWidth="1"/>
    <col min="11017" max="11017" width="27.125" style="1" customWidth="1"/>
    <col min="11018" max="11018" width="33.5" style="1" customWidth="1"/>
    <col min="11019" max="11019" width="39.5" style="1" customWidth="1"/>
    <col min="11020" max="11020" width="40.25" style="1" customWidth="1"/>
    <col min="11021" max="11021" width="33.625" style="1" customWidth="1"/>
    <col min="11022" max="11022" width="72.625" style="1" customWidth="1"/>
    <col min="11023" max="11023" width="60.75" style="1" customWidth="1"/>
    <col min="11024" max="11024" width="21" style="1" customWidth="1"/>
    <col min="11025" max="11025" width="22.5" style="1" customWidth="1"/>
    <col min="11026" max="11026" width="18.75" style="1" customWidth="1"/>
    <col min="11027" max="11027" width="17.75" style="1" customWidth="1"/>
    <col min="11028" max="11028" width="23" style="1" customWidth="1"/>
    <col min="11029" max="11029" width="10.875" style="1" bestFit="1" customWidth="1"/>
    <col min="11030" max="11264" width="11" style="1"/>
    <col min="11265" max="11265" width="34.5" style="1" customWidth="1"/>
    <col min="11266" max="11266" width="34.75" style="1" customWidth="1"/>
    <col min="11267" max="11267" width="25" style="1" customWidth="1"/>
    <col min="11268" max="11268" width="29.25" style="1" customWidth="1"/>
    <col min="11269" max="11269" width="30.25" style="1" customWidth="1"/>
    <col min="11270" max="11270" width="28.75" style="1" customWidth="1"/>
    <col min="11271" max="11271" width="23.125" style="1" customWidth="1"/>
    <col min="11272" max="11272" width="24.25" style="1" customWidth="1"/>
    <col min="11273" max="11273" width="27.125" style="1" customWidth="1"/>
    <col min="11274" max="11274" width="33.5" style="1" customWidth="1"/>
    <col min="11275" max="11275" width="39.5" style="1" customWidth="1"/>
    <col min="11276" max="11276" width="40.25" style="1" customWidth="1"/>
    <col min="11277" max="11277" width="33.625" style="1" customWidth="1"/>
    <col min="11278" max="11278" width="72.625" style="1" customWidth="1"/>
    <col min="11279" max="11279" width="60.75" style="1" customWidth="1"/>
    <col min="11280" max="11280" width="21" style="1" customWidth="1"/>
    <col min="11281" max="11281" width="22.5" style="1" customWidth="1"/>
    <col min="11282" max="11282" width="18.75" style="1" customWidth="1"/>
    <col min="11283" max="11283" width="17.75" style="1" customWidth="1"/>
    <col min="11284" max="11284" width="23" style="1" customWidth="1"/>
    <col min="11285" max="11285" width="10.875" style="1" bestFit="1" customWidth="1"/>
    <col min="11286" max="11520" width="11" style="1"/>
    <col min="11521" max="11521" width="34.5" style="1" customWidth="1"/>
    <col min="11522" max="11522" width="34.75" style="1" customWidth="1"/>
    <col min="11523" max="11523" width="25" style="1" customWidth="1"/>
    <col min="11524" max="11524" width="29.25" style="1" customWidth="1"/>
    <col min="11525" max="11525" width="30.25" style="1" customWidth="1"/>
    <col min="11526" max="11526" width="28.75" style="1" customWidth="1"/>
    <col min="11527" max="11527" width="23.125" style="1" customWidth="1"/>
    <col min="11528" max="11528" width="24.25" style="1" customWidth="1"/>
    <col min="11529" max="11529" width="27.125" style="1" customWidth="1"/>
    <col min="11530" max="11530" width="33.5" style="1" customWidth="1"/>
    <col min="11531" max="11531" width="39.5" style="1" customWidth="1"/>
    <col min="11532" max="11532" width="40.25" style="1" customWidth="1"/>
    <col min="11533" max="11533" width="33.625" style="1" customWidth="1"/>
    <col min="11534" max="11534" width="72.625" style="1" customWidth="1"/>
    <col min="11535" max="11535" width="60.75" style="1" customWidth="1"/>
    <col min="11536" max="11536" width="21" style="1" customWidth="1"/>
    <col min="11537" max="11537" width="22.5" style="1" customWidth="1"/>
    <col min="11538" max="11538" width="18.75" style="1" customWidth="1"/>
    <col min="11539" max="11539" width="17.75" style="1" customWidth="1"/>
    <col min="11540" max="11540" width="23" style="1" customWidth="1"/>
    <col min="11541" max="11541" width="10.875" style="1" bestFit="1" customWidth="1"/>
    <col min="11542" max="11776" width="11" style="1"/>
    <col min="11777" max="11777" width="34.5" style="1" customWidth="1"/>
    <col min="11778" max="11778" width="34.75" style="1" customWidth="1"/>
    <col min="11779" max="11779" width="25" style="1" customWidth="1"/>
    <col min="11780" max="11780" width="29.25" style="1" customWidth="1"/>
    <col min="11781" max="11781" width="30.25" style="1" customWidth="1"/>
    <col min="11782" max="11782" width="28.75" style="1" customWidth="1"/>
    <col min="11783" max="11783" width="23.125" style="1" customWidth="1"/>
    <col min="11784" max="11784" width="24.25" style="1" customWidth="1"/>
    <col min="11785" max="11785" width="27.125" style="1" customWidth="1"/>
    <col min="11786" max="11786" width="33.5" style="1" customWidth="1"/>
    <col min="11787" max="11787" width="39.5" style="1" customWidth="1"/>
    <col min="11788" max="11788" width="40.25" style="1" customWidth="1"/>
    <col min="11789" max="11789" width="33.625" style="1" customWidth="1"/>
    <col min="11790" max="11790" width="72.625" style="1" customWidth="1"/>
    <col min="11791" max="11791" width="60.75" style="1" customWidth="1"/>
    <col min="11792" max="11792" width="21" style="1" customWidth="1"/>
    <col min="11793" max="11793" width="22.5" style="1" customWidth="1"/>
    <col min="11794" max="11794" width="18.75" style="1" customWidth="1"/>
    <col min="11795" max="11795" width="17.75" style="1" customWidth="1"/>
    <col min="11796" max="11796" width="23" style="1" customWidth="1"/>
    <col min="11797" max="11797" width="10.875" style="1" bestFit="1" customWidth="1"/>
    <col min="11798" max="12032" width="11" style="1"/>
    <col min="12033" max="12033" width="34.5" style="1" customWidth="1"/>
    <col min="12034" max="12034" width="34.75" style="1" customWidth="1"/>
    <col min="12035" max="12035" width="25" style="1" customWidth="1"/>
    <col min="12036" max="12036" width="29.25" style="1" customWidth="1"/>
    <col min="12037" max="12037" width="30.25" style="1" customWidth="1"/>
    <col min="12038" max="12038" width="28.75" style="1" customWidth="1"/>
    <col min="12039" max="12039" width="23.125" style="1" customWidth="1"/>
    <col min="12040" max="12040" width="24.25" style="1" customWidth="1"/>
    <col min="12041" max="12041" width="27.125" style="1" customWidth="1"/>
    <col min="12042" max="12042" width="33.5" style="1" customWidth="1"/>
    <col min="12043" max="12043" width="39.5" style="1" customWidth="1"/>
    <col min="12044" max="12044" width="40.25" style="1" customWidth="1"/>
    <col min="12045" max="12045" width="33.625" style="1" customWidth="1"/>
    <col min="12046" max="12046" width="72.625" style="1" customWidth="1"/>
    <col min="12047" max="12047" width="60.75" style="1" customWidth="1"/>
    <col min="12048" max="12048" width="21" style="1" customWidth="1"/>
    <col min="12049" max="12049" width="22.5" style="1" customWidth="1"/>
    <col min="12050" max="12050" width="18.75" style="1" customWidth="1"/>
    <col min="12051" max="12051" width="17.75" style="1" customWidth="1"/>
    <col min="12052" max="12052" width="23" style="1" customWidth="1"/>
    <col min="12053" max="12053" width="10.875" style="1" bestFit="1" customWidth="1"/>
    <col min="12054" max="12288" width="11" style="1"/>
    <col min="12289" max="12289" width="34.5" style="1" customWidth="1"/>
    <col min="12290" max="12290" width="34.75" style="1" customWidth="1"/>
    <col min="12291" max="12291" width="25" style="1" customWidth="1"/>
    <col min="12292" max="12292" width="29.25" style="1" customWidth="1"/>
    <col min="12293" max="12293" width="30.25" style="1" customWidth="1"/>
    <col min="12294" max="12294" width="28.75" style="1" customWidth="1"/>
    <col min="12295" max="12295" width="23.125" style="1" customWidth="1"/>
    <col min="12296" max="12296" width="24.25" style="1" customWidth="1"/>
    <col min="12297" max="12297" width="27.125" style="1" customWidth="1"/>
    <col min="12298" max="12298" width="33.5" style="1" customWidth="1"/>
    <col min="12299" max="12299" width="39.5" style="1" customWidth="1"/>
    <col min="12300" max="12300" width="40.25" style="1" customWidth="1"/>
    <col min="12301" max="12301" width="33.625" style="1" customWidth="1"/>
    <col min="12302" max="12302" width="72.625" style="1" customWidth="1"/>
    <col min="12303" max="12303" width="60.75" style="1" customWidth="1"/>
    <col min="12304" max="12304" width="21" style="1" customWidth="1"/>
    <col min="12305" max="12305" width="22.5" style="1" customWidth="1"/>
    <col min="12306" max="12306" width="18.75" style="1" customWidth="1"/>
    <col min="12307" max="12307" width="17.75" style="1" customWidth="1"/>
    <col min="12308" max="12308" width="23" style="1" customWidth="1"/>
    <col min="12309" max="12309" width="10.875" style="1" bestFit="1" customWidth="1"/>
    <col min="12310" max="12544" width="11" style="1"/>
    <col min="12545" max="12545" width="34.5" style="1" customWidth="1"/>
    <col min="12546" max="12546" width="34.75" style="1" customWidth="1"/>
    <col min="12547" max="12547" width="25" style="1" customWidth="1"/>
    <col min="12548" max="12548" width="29.25" style="1" customWidth="1"/>
    <col min="12549" max="12549" width="30.25" style="1" customWidth="1"/>
    <col min="12550" max="12550" width="28.75" style="1" customWidth="1"/>
    <col min="12551" max="12551" width="23.125" style="1" customWidth="1"/>
    <col min="12552" max="12552" width="24.25" style="1" customWidth="1"/>
    <col min="12553" max="12553" width="27.125" style="1" customWidth="1"/>
    <col min="12554" max="12554" width="33.5" style="1" customWidth="1"/>
    <col min="12555" max="12555" width="39.5" style="1" customWidth="1"/>
    <col min="12556" max="12556" width="40.25" style="1" customWidth="1"/>
    <col min="12557" max="12557" width="33.625" style="1" customWidth="1"/>
    <col min="12558" max="12558" width="72.625" style="1" customWidth="1"/>
    <col min="12559" max="12559" width="60.75" style="1" customWidth="1"/>
    <col min="12560" max="12560" width="21" style="1" customWidth="1"/>
    <col min="12561" max="12561" width="22.5" style="1" customWidth="1"/>
    <col min="12562" max="12562" width="18.75" style="1" customWidth="1"/>
    <col min="12563" max="12563" width="17.75" style="1" customWidth="1"/>
    <col min="12564" max="12564" width="23" style="1" customWidth="1"/>
    <col min="12565" max="12565" width="10.875" style="1" bestFit="1" customWidth="1"/>
    <col min="12566" max="12800" width="11" style="1"/>
    <col min="12801" max="12801" width="34.5" style="1" customWidth="1"/>
    <col min="12802" max="12802" width="34.75" style="1" customWidth="1"/>
    <col min="12803" max="12803" width="25" style="1" customWidth="1"/>
    <col min="12804" max="12804" width="29.25" style="1" customWidth="1"/>
    <col min="12805" max="12805" width="30.25" style="1" customWidth="1"/>
    <col min="12806" max="12806" width="28.75" style="1" customWidth="1"/>
    <col min="12807" max="12807" width="23.125" style="1" customWidth="1"/>
    <col min="12808" max="12808" width="24.25" style="1" customWidth="1"/>
    <col min="12809" max="12809" width="27.125" style="1" customWidth="1"/>
    <col min="12810" max="12810" width="33.5" style="1" customWidth="1"/>
    <col min="12811" max="12811" width="39.5" style="1" customWidth="1"/>
    <col min="12812" max="12812" width="40.25" style="1" customWidth="1"/>
    <col min="12813" max="12813" width="33.625" style="1" customWidth="1"/>
    <col min="12814" max="12814" width="72.625" style="1" customWidth="1"/>
    <col min="12815" max="12815" width="60.75" style="1" customWidth="1"/>
    <col min="12816" max="12816" width="21" style="1" customWidth="1"/>
    <col min="12817" max="12817" width="22.5" style="1" customWidth="1"/>
    <col min="12818" max="12818" width="18.75" style="1" customWidth="1"/>
    <col min="12819" max="12819" width="17.75" style="1" customWidth="1"/>
    <col min="12820" max="12820" width="23" style="1" customWidth="1"/>
    <col min="12821" max="12821" width="10.875" style="1" bestFit="1" customWidth="1"/>
    <col min="12822" max="13056" width="11" style="1"/>
    <col min="13057" max="13057" width="34.5" style="1" customWidth="1"/>
    <col min="13058" max="13058" width="34.75" style="1" customWidth="1"/>
    <col min="13059" max="13059" width="25" style="1" customWidth="1"/>
    <col min="13060" max="13060" width="29.25" style="1" customWidth="1"/>
    <col min="13061" max="13061" width="30.25" style="1" customWidth="1"/>
    <col min="13062" max="13062" width="28.75" style="1" customWidth="1"/>
    <col min="13063" max="13063" width="23.125" style="1" customWidth="1"/>
    <col min="13064" max="13064" width="24.25" style="1" customWidth="1"/>
    <col min="13065" max="13065" width="27.125" style="1" customWidth="1"/>
    <col min="13066" max="13066" width="33.5" style="1" customWidth="1"/>
    <col min="13067" max="13067" width="39.5" style="1" customWidth="1"/>
    <col min="13068" max="13068" width="40.25" style="1" customWidth="1"/>
    <col min="13069" max="13069" width="33.625" style="1" customWidth="1"/>
    <col min="13070" max="13070" width="72.625" style="1" customWidth="1"/>
    <col min="13071" max="13071" width="60.75" style="1" customWidth="1"/>
    <col min="13072" max="13072" width="21" style="1" customWidth="1"/>
    <col min="13073" max="13073" width="22.5" style="1" customWidth="1"/>
    <col min="13074" max="13074" width="18.75" style="1" customWidth="1"/>
    <col min="13075" max="13075" width="17.75" style="1" customWidth="1"/>
    <col min="13076" max="13076" width="23" style="1" customWidth="1"/>
    <col min="13077" max="13077" width="10.875" style="1" bestFit="1" customWidth="1"/>
    <col min="13078" max="13312" width="11" style="1"/>
    <col min="13313" max="13313" width="34.5" style="1" customWidth="1"/>
    <col min="13314" max="13314" width="34.75" style="1" customWidth="1"/>
    <col min="13315" max="13315" width="25" style="1" customWidth="1"/>
    <col min="13316" max="13316" width="29.25" style="1" customWidth="1"/>
    <col min="13317" max="13317" width="30.25" style="1" customWidth="1"/>
    <col min="13318" max="13318" width="28.75" style="1" customWidth="1"/>
    <col min="13319" max="13319" width="23.125" style="1" customWidth="1"/>
    <col min="13320" max="13320" width="24.25" style="1" customWidth="1"/>
    <col min="13321" max="13321" width="27.125" style="1" customWidth="1"/>
    <col min="13322" max="13322" width="33.5" style="1" customWidth="1"/>
    <col min="13323" max="13323" width="39.5" style="1" customWidth="1"/>
    <col min="13324" max="13324" width="40.25" style="1" customWidth="1"/>
    <col min="13325" max="13325" width="33.625" style="1" customWidth="1"/>
    <col min="13326" max="13326" width="72.625" style="1" customWidth="1"/>
    <col min="13327" max="13327" width="60.75" style="1" customWidth="1"/>
    <col min="13328" max="13328" width="21" style="1" customWidth="1"/>
    <col min="13329" max="13329" width="22.5" style="1" customWidth="1"/>
    <col min="13330" max="13330" width="18.75" style="1" customWidth="1"/>
    <col min="13331" max="13331" width="17.75" style="1" customWidth="1"/>
    <col min="13332" max="13332" width="23" style="1" customWidth="1"/>
    <col min="13333" max="13333" width="10.875" style="1" bestFit="1" customWidth="1"/>
    <col min="13334" max="13568" width="11" style="1"/>
    <col min="13569" max="13569" width="34.5" style="1" customWidth="1"/>
    <col min="13570" max="13570" width="34.75" style="1" customWidth="1"/>
    <col min="13571" max="13571" width="25" style="1" customWidth="1"/>
    <col min="13572" max="13572" width="29.25" style="1" customWidth="1"/>
    <col min="13573" max="13573" width="30.25" style="1" customWidth="1"/>
    <col min="13574" max="13574" width="28.75" style="1" customWidth="1"/>
    <col min="13575" max="13575" width="23.125" style="1" customWidth="1"/>
    <col min="13576" max="13576" width="24.25" style="1" customWidth="1"/>
    <col min="13577" max="13577" width="27.125" style="1" customWidth="1"/>
    <col min="13578" max="13578" width="33.5" style="1" customWidth="1"/>
    <col min="13579" max="13579" width="39.5" style="1" customWidth="1"/>
    <col min="13580" max="13580" width="40.25" style="1" customWidth="1"/>
    <col min="13581" max="13581" width="33.625" style="1" customWidth="1"/>
    <col min="13582" max="13582" width="72.625" style="1" customWidth="1"/>
    <col min="13583" max="13583" width="60.75" style="1" customWidth="1"/>
    <col min="13584" max="13584" width="21" style="1" customWidth="1"/>
    <col min="13585" max="13585" width="22.5" style="1" customWidth="1"/>
    <col min="13586" max="13586" width="18.75" style="1" customWidth="1"/>
    <col min="13587" max="13587" width="17.75" style="1" customWidth="1"/>
    <col min="13588" max="13588" width="23" style="1" customWidth="1"/>
    <col min="13589" max="13589" width="10.875" style="1" bestFit="1" customWidth="1"/>
    <col min="13590" max="13824" width="11" style="1"/>
    <col min="13825" max="13825" width="34.5" style="1" customWidth="1"/>
    <col min="13826" max="13826" width="34.75" style="1" customWidth="1"/>
    <col min="13827" max="13827" width="25" style="1" customWidth="1"/>
    <col min="13828" max="13828" width="29.25" style="1" customWidth="1"/>
    <col min="13829" max="13829" width="30.25" style="1" customWidth="1"/>
    <col min="13830" max="13830" width="28.75" style="1" customWidth="1"/>
    <col min="13831" max="13831" width="23.125" style="1" customWidth="1"/>
    <col min="13832" max="13832" width="24.25" style="1" customWidth="1"/>
    <col min="13833" max="13833" width="27.125" style="1" customWidth="1"/>
    <col min="13834" max="13834" width="33.5" style="1" customWidth="1"/>
    <col min="13835" max="13835" width="39.5" style="1" customWidth="1"/>
    <col min="13836" max="13836" width="40.25" style="1" customWidth="1"/>
    <col min="13837" max="13837" width="33.625" style="1" customWidth="1"/>
    <col min="13838" max="13838" width="72.625" style="1" customWidth="1"/>
    <col min="13839" max="13839" width="60.75" style="1" customWidth="1"/>
    <col min="13840" max="13840" width="21" style="1" customWidth="1"/>
    <col min="13841" max="13841" width="22.5" style="1" customWidth="1"/>
    <col min="13842" max="13842" width="18.75" style="1" customWidth="1"/>
    <col min="13843" max="13843" width="17.75" style="1" customWidth="1"/>
    <col min="13844" max="13844" width="23" style="1" customWidth="1"/>
    <col min="13845" max="13845" width="10.875" style="1" bestFit="1" customWidth="1"/>
    <col min="13846" max="14080" width="11" style="1"/>
    <col min="14081" max="14081" width="34.5" style="1" customWidth="1"/>
    <col min="14082" max="14082" width="34.75" style="1" customWidth="1"/>
    <col min="14083" max="14083" width="25" style="1" customWidth="1"/>
    <col min="14084" max="14084" width="29.25" style="1" customWidth="1"/>
    <col min="14085" max="14085" width="30.25" style="1" customWidth="1"/>
    <col min="14086" max="14086" width="28.75" style="1" customWidth="1"/>
    <col min="14087" max="14087" width="23.125" style="1" customWidth="1"/>
    <col min="14088" max="14088" width="24.25" style="1" customWidth="1"/>
    <col min="14089" max="14089" width="27.125" style="1" customWidth="1"/>
    <col min="14090" max="14090" width="33.5" style="1" customWidth="1"/>
    <col min="14091" max="14091" width="39.5" style="1" customWidth="1"/>
    <col min="14092" max="14092" width="40.25" style="1" customWidth="1"/>
    <col min="14093" max="14093" width="33.625" style="1" customWidth="1"/>
    <col min="14094" max="14094" width="72.625" style="1" customWidth="1"/>
    <col min="14095" max="14095" width="60.75" style="1" customWidth="1"/>
    <col min="14096" max="14096" width="21" style="1" customWidth="1"/>
    <col min="14097" max="14097" width="22.5" style="1" customWidth="1"/>
    <col min="14098" max="14098" width="18.75" style="1" customWidth="1"/>
    <col min="14099" max="14099" width="17.75" style="1" customWidth="1"/>
    <col min="14100" max="14100" width="23" style="1" customWidth="1"/>
    <col min="14101" max="14101" width="10.875" style="1" bestFit="1" customWidth="1"/>
    <col min="14102" max="14336" width="11" style="1"/>
    <col min="14337" max="14337" width="34.5" style="1" customWidth="1"/>
    <col min="14338" max="14338" width="34.75" style="1" customWidth="1"/>
    <col min="14339" max="14339" width="25" style="1" customWidth="1"/>
    <col min="14340" max="14340" width="29.25" style="1" customWidth="1"/>
    <col min="14341" max="14341" width="30.25" style="1" customWidth="1"/>
    <col min="14342" max="14342" width="28.75" style="1" customWidth="1"/>
    <col min="14343" max="14343" width="23.125" style="1" customWidth="1"/>
    <col min="14344" max="14344" width="24.25" style="1" customWidth="1"/>
    <col min="14345" max="14345" width="27.125" style="1" customWidth="1"/>
    <col min="14346" max="14346" width="33.5" style="1" customWidth="1"/>
    <col min="14347" max="14347" width="39.5" style="1" customWidth="1"/>
    <col min="14348" max="14348" width="40.25" style="1" customWidth="1"/>
    <col min="14349" max="14349" width="33.625" style="1" customWidth="1"/>
    <col min="14350" max="14350" width="72.625" style="1" customWidth="1"/>
    <col min="14351" max="14351" width="60.75" style="1" customWidth="1"/>
    <col min="14352" max="14352" width="21" style="1" customWidth="1"/>
    <col min="14353" max="14353" width="22.5" style="1" customWidth="1"/>
    <col min="14354" max="14354" width="18.75" style="1" customWidth="1"/>
    <col min="14355" max="14355" width="17.75" style="1" customWidth="1"/>
    <col min="14356" max="14356" width="23" style="1" customWidth="1"/>
    <col min="14357" max="14357" width="10.875" style="1" bestFit="1" customWidth="1"/>
    <col min="14358" max="14592" width="11" style="1"/>
    <col min="14593" max="14593" width="34.5" style="1" customWidth="1"/>
    <col min="14594" max="14594" width="34.75" style="1" customWidth="1"/>
    <col min="14595" max="14595" width="25" style="1" customWidth="1"/>
    <col min="14596" max="14596" width="29.25" style="1" customWidth="1"/>
    <col min="14597" max="14597" width="30.25" style="1" customWidth="1"/>
    <col min="14598" max="14598" width="28.75" style="1" customWidth="1"/>
    <col min="14599" max="14599" width="23.125" style="1" customWidth="1"/>
    <col min="14600" max="14600" width="24.25" style="1" customWidth="1"/>
    <col min="14601" max="14601" width="27.125" style="1" customWidth="1"/>
    <col min="14602" max="14602" width="33.5" style="1" customWidth="1"/>
    <col min="14603" max="14603" width="39.5" style="1" customWidth="1"/>
    <col min="14604" max="14604" width="40.25" style="1" customWidth="1"/>
    <col min="14605" max="14605" width="33.625" style="1" customWidth="1"/>
    <col min="14606" max="14606" width="72.625" style="1" customWidth="1"/>
    <col min="14607" max="14607" width="60.75" style="1" customWidth="1"/>
    <col min="14608" max="14608" width="21" style="1" customWidth="1"/>
    <col min="14609" max="14609" width="22.5" style="1" customWidth="1"/>
    <col min="14610" max="14610" width="18.75" style="1" customWidth="1"/>
    <col min="14611" max="14611" width="17.75" style="1" customWidth="1"/>
    <col min="14612" max="14612" width="23" style="1" customWidth="1"/>
    <col min="14613" max="14613" width="10.875" style="1" bestFit="1" customWidth="1"/>
    <col min="14614" max="14848" width="11" style="1"/>
    <col min="14849" max="14849" width="34.5" style="1" customWidth="1"/>
    <col min="14850" max="14850" width="34.75" style="1" customWidth="1"/>
    <col min="14851" max="14851" width="25" style="1" customWidth="1"/>
    <col min="14852" max="14852" width="29.25" style="1" customWidth="1"/>
    <col min="14853" max="14853" width="30.25" style="1" customWidth="1"/>
    <col min="14854" max="14854" width="28.75" style="1" customWidth="1"/>
    <col min="14855" max="14855" width="23.125" style="1" customWidth="1"/>
    <col min="14856" max="14856" width="24.25" style="1" customWidth="1"/>
    <col min="14857" max="14857" width="27.125" style="1" customWidth="1"/>
    <col min="14858" max="14858" width="33.5" style="1" customWidth="1"/>
    <col min="14859" max="14859" width="39.5" style="1" customWidth="1"/>
    <col min="14860" max="14860" width="40.25" style="1" customWidth="1"/>
    <col min="14861" max="14861" width="33.625" style="1" customWidth="1"/>
    <col min="14862" max="14862" width="72.625" style="1" customWidth="1"/>
    <col min="14863" max="14863" width="60.75" style="1" customWidth="1"/>
    <col min="14864" max="14864" width="21" style="1" customWidth="1"/>
    <col min="14865" max="14865" width="22.5" style="1" customWidth="1"/>
    <col min="14866" max="14866" width="18.75" style="1" customWidth="1"/>
    <col min="14867" max="14867" width="17.75" style="1" customWidth="1"/>
    <col min="14868" max="14868" width="23" style="1" customWidth="1"/>
    <col min="14869" max="14869" width="10.875" style="1" bestFit="1" customWidth="1"/>
    <col min="14870" max="15104" width="11" style="1"/>
    <col min="15105" max="15105" width="34.5" style="1" customWidth="1"/>
    <col min="15106" max="15106" width="34.75" style="1" customWidth="1"/>
    <col min="15107" max="15107" width="25" style="1" customWidth="1"/>
    <col min="15108" max="15108" width="29.25" style="1" customWidth="1"/>
    <col min="15109" max="15109" width="30.25" style="1" customWidth="1"/>
    <col min="15110" max="15110" width="28.75" style="1" customWidth="1"/>
    <col min="15111" max="15111" width="23.125" style="1" customWidth="1"/>
    <col min="15112" max="15112" width="24.25" style="1" customWidth="1"/>
    <col min="15113" max="15113" width="27.125" style="1" customWidth="1"/>
    <col min="15114" max="15114" width="33.5" style="1" customWidth="1"/>
    <col min="15115" max="15115" width="39.5" style="1" customWidth="1"/>
    <col min="15116" max="15116" width="40.25" style="1" customWidth="1"/>
    <col min="15117" max="15117" width="33.625" style="1" customWidth="1"/>
    <col min="15118" max="15118" width="72.625" style="1" customWidth="1"/>
    <col min="15119" max="15119" width="60.75" style="1" customWidth="1"/>
    <col min="15120" max="15120" width="21" style="1" customWidth="1"/>
    <col min="15121" max="15121" width="22.5" style="1" customWidth="1"/>
    <col min="15122" max="15122" width="18.75" style="1" customWidth="1"/>
    <col min="15123" max="15123" width="17.75" style="1" customWidth="1"/>
    <col min="15124" max="15124" width="23" style="1" customWidth="1"/>
    <col min="15125" max="15125" width="10.875" style="1" bestFit="1" customWidth="1"/>
    <col min="15126" max="15360" width="11" style="1"/>
    <col min="15361" max="15361" width="34.5" style="1" customWidth="1"/>
    <col min="15362" max="15362" width="34.75" style="1" customWidth="1"/>
    <col min="15363" max="15363" width="25" style="1" customWidth="1"/>
    <col min="15364" max="15364" width="29.25" style="1" customWidth="1"/>
    <col min="15365" max="15365" width="30.25" style="1" customWidth="1"/>
    <col min="15366" max="15366" width="28.75" style="1" customWidth="1"/>
    <col min="15367" max="15367" width="23.125" style="1" customWidth="1"/>
    <col min="15368" max="15368" width="24.25" style="1" customWidth="1"/>
    <col min="15369" max="15369" width="27.125" style="1" customWidth="1"/>
    <col min="15370" max="15370" width="33.5" style="1" customWidth="1"/>
    <col min="15371" max="15371" width="39.5" style="1" customWidth="1"/>
    <col min="15372" max="15372" width="40.25" style="1" customWidth="1"/>
    <col min="15373" max="15373" width="33.625" style="1" customWidth="1"/>
    <col min="15374" max="15374" width="72.625" style="1" customWidth="1"/>
    <col min="15375" max="15375" width="60.75" style="1" customWidth="1"/>
    <col min="15376" max="15376" width="21" style="1" customWidth="1"/>
    <col min="15377" max="15377" width="22.5" style="1" customWidth="1"/>
    <col min="15378" max="15378" width="18.75" style="1" customWidth="1"/>
    <col min="15379" max="15379" width="17.75" style="1" customWidth="1"/>
    <col min="15380" max="15380" width="23" style="1" customWidth="1"/>
    <col min="15381" max="15381" width="10.875" style="1" bestFit="1" customWidth="1"/>
    <col min="15382" max="15616" width="11" style="1"/>
    <col min="15617" max="15617" width="34.5" style="1" customWidth="1"/>
    <col min="15618" max="15618" width="34.75" style="1" customWidth="1"/>
    <col min="15619" max="15619" width="25" style="1" customWidth="1"/>
    <col min="15620" max="15620" width="29.25" style="1" customWidth="1"/>
    <col min="15621" max="15621" width="30.25" style="1" customWidth="1"/>
    <col min="15622" max="15622" width="28.75" style="1" customWidth="1"/>
    <col min="15623" max="15623" width="23.125" style="1" customWidth="1"/>
    <col min="15624" max="15624" width="24.25" style="1" customWidth="1"/>
    <col min="15625" max="15625" width="27.125" style="1" customWidth="1"/>
    <col min="15626" max="15626" width="33.5" style="1" customWidth="1"/>
    <col min="15627" max="15627" width="39.5" style="1" customWidth="1"/>
    <col min="15628" max="15628" width="40.25" style="1" customWidth="1"/>
    <col min="15629" max="15629" width="33.625" style="1" customWidth="1"/>
    <col min="15630" max="15630" width="72.625" style="1" customWidth="1"/>
    <col min="15631" max="15631" width="60.75" style="1" customWidth="1"/>
    <col min="15632" max="15632" width="21" style="1" customWidth="1"/>
    <col min="15633" max="15633" width="22.5" style="1" customWidth="1"/>
    <col min="15634" max="15634" width="18.75" style="1" customWidth="1"/>
    <col min="15635" max="15635" width="17.75" style="1" customWidth="1"/>
    <col min="15636" max="15636" width="23" style="1" customWidth="1"/>
    <col min="15637" max="15637" width="10.875" style="1" bestFit="1" customWidth="1"/>
    <col min="15638" max="15872" width="11" style="1"/>
    <col min="15873" max="15873" width="34.5" style="1" customWidth="1"/>
    <col min="15874" max="15874" width="34.75" style="1" customWidth="1"/>
    <col min="15875" max="15875" width="25" style="1" customWidth="1"/>
    <col min="15876" max="15876" width="29.25" style="1" customWidth="1"/>
    <col min="15877" max="15877" width="30.25" style="1" customWidth="1"/>
    <col min="15878" max="15878" width="28.75" style="1" customWidth="1"/>
    <col min="15879" max="15879" width="23.125" style="1" customWidth="1"/>
    <col min="15880" max="15880" width="24.25" style="1" customWidth="1"/>
    <col min="15881" max="15881" width="27.125" style="1" customWidth="1"/>
    <col min="15882" max="15882" width="33.5" style="1" customWidth="1"/>
    <col min="15883" max="15883" width="39.5" style="1" customWidth="1"/>
    <col min="15884" max="15884" width="40.25" style="1" customWidth="1"/>
    <col min="15885" max="15885" width="33.625" style="1" customWidth="1"/>
    <col min="15886" max="15886" width="72.625" style="1" customWidth="1"/>
    <col min="15887" max="15887" width="60.75" style="1" customWidth="1"/>
    <col min="15888" max="15888" width="21" style="1" customWidth="1"/>
    <col min="15889" max="15889" width="22.5" style="1" customWidth="1"/>
    <col min="15890" max="15890" width="18.75" style="1" customWidth="1"/>
    <col min="15891" max="15891" width="17.75" style="1" customWidth="1"/>
    <col min="15892" max="15892" width="23" style="1" customWidth="1"/>
    <col min="15893" max="15893" width="10.875" style="1" bestFit="1" customWidth="1"/>
    <col min="15894" max="16128" width="11" style="1"/>
    <col min="16129" max="16129" width="34.5" style="1" customWidth="1"/>
    <col min="16130" max="16130" width="34.75" style="1" customWidth="1"/>
    <col min="16131" max="16131" width="25" style="1" customWidth="1"/>
    <col min="16132" max="16132" width="29.25" style="1" customWidth="1"/>
    <col min="16133" max="16133" width="30.25" style="1" customWidth="1"/>
    <col min="16134" max="16134" width="28.75" style="1" customWidth="1"/>
    <col min="16135" max="16135" width="23.125" style="1" customWidth="1"/>
    <col min="16136" max="16136" width="24.25" style="1" customWidth="1"/>
    <col min="16137" max="16137" width="27.125" style="1" customWidth="1"/>
    <col min="16138" max="16138" width="33.5" style="1" customWidth="1"/>
    <col min="16139" max="16139" width="39.5" style="1" customWidth="1"/>
    <col min="16140" max="16140" width="40.25" style="1" customWidth="1"/>
    <col min="16141" max="16141" width="33.625" style="1" customWidth="1"/>
    <col min="16142" max="16142" width="72.625" style="1" customWidth="1"/>
    <col min="16143" max="16143" width="60.75" style="1" customWidth="1"/>
    <col min="16144" max="16144" width="21" style="1" customWidth="1"/>
    <col min="16145" max="16145" width="22.5" style="1" customWidth="1"/>
    <col min="16146" max="16146" width="18.75" style="1" customWidth="1"/>
    <col min="16147" max="16147" width="17.75" style="1" customWidth="1"/>
    <col min="16148" max="16148" width="23" style="1" customWidth="1"/>
    <col min="16149" max="16149" width="10.875" style="1" bestFit="1" customWidth="1"/>
    <col min="16150" max="16384" width="11" style="1"/>
  </cols>
  <sheetData>
    <row r="1" spans="1:221" s="145" customFormat="1" ht="98.25" customHeight="1" thickBot="1" x14ac:dyDescent="0.3">
      <c r="B1" s="146"/>
      <c r="C1" s="671" t="s">
        <v>57</v>
      </c>
      <c r="D1" s="671"/>
      <c r="E1" s="671"/>
      <c r="F1" s="671"/>
      <c r="G1" s="671"/>
      <c r="H1" s="671"/>
      <c r="I1" s="671"/>
      <c r="J1" s="671"/>
      <c r="K1" s="671"/>
      <c r="L1" s="671"/>
      <c r="M1" s="671"/>
      <c r="N1" s="671"/>
      <c r="O1" s="671"/>
      <c r="P1" s="671"/>
      <c r="Q1" s="671"/>
      <c r="R1" s="671"/>
      <c r="S1" s="147"/>
      <c r="T1" s="148"/>
    </row>
    <row r="2" spans="1:221" s="145" customFormat="1" ht="69.75" customHeight="1" thickBot="1" x14ac:dyDescent="0.3">
      <c r="B2" s="672" t="s">
        <v>52</v>
      </c>
      <c r="C2" s="673"/>
      <c r="D2" s="674"/>
      <c r="E2" s="675" t="s">
        <v>6</v>
      </c>
      <c r="F2" s="675"/>
      <c r="G2" s="675" t="s">
        <v>7</v>
      </c>
      <c r="H2" s="675"/>
      <c r="I2" s="159" t="s">
        <v>260</v>
      </c>
      <c r="J2" s="675" t="s">
        <v>8</v>
      </c>
      <c r="K2" s="675"/>
      <c r="L2" s="675" t="s">
        <v>308</v>
      </c>
      <c r="M2" s="675"/>
      <c r="N2" s="675"/>
      <c r="O2" s="675"/>
      <c r="P2" s="675"/>
      <c r="Q2" s="675"/>
      <c r="R2" s="675"/>
      <c r="S2" s="675"/>
      <c r="T2" s="675"/>
    </row>
    <row r="3" spans="1:221" s="149" customFormat="1" ht="75" customHeight="1" x14ac:dyDescent="0.25">
      <c r="B3" s="8" t="s">
        <v>249</v>
      </c>
      <c r="C3" s="157" t="s">
        <v>250</v>
      </c>
      <c r="D3" s="157" t="s">
        <v>9</v>
      </c>
      <c r="E3" s="157" t="s">
        <v>5</v>
      </c>
      <c r="F3" s="157" t="s">
        <v>10</v>
      </c>
      <c r="G3" s="157" t="s">
        <v>11</v>
      </c>
      <c r="H3" s="157" t="s">
        <v>12</v>
      </c>
      <c r="I3" s="157" t="s">
        <v>13</v>
      </c>
      <c r="J3" s="157" t="s">
        <v>14</v>
      </c>
      <c r="K3" s="157" t="s">
        <v>15</v>
      </c>
      <c r="L3" s="157" t="s">
        <v>16</v>
      </c>
      <c r="M3" s="157" t="s">
        <v>9</v>
      </c>
      <c r="N3" s="157" t="s">
        <v>17</v>
      </c>
      <c r="O3" s="157" t="s">
        <v>307</v>
      </c>
      <c r="P3" s="157" t="s">
        <v>18</v>
      </c>
      <c r="Q3" s="157" t="s">
        <v>19</v>
      </c>
      <c r="R3" s="158" t="s">
        <v>248</v>
      </c>
      <c r="S3" s="158" t="s">
        <v>46</v>
      </c>
      <c r="T3" s="158" t="s">
        <v>309</v>
      </c>
    </row>
    <row r="4" spans="1:221" s="151" customFormat="1" ht="270" customHeight="1" x14ac:dyDescent="0.25">
      <c r="A4" s="145">
        <v>1</v>
      </c>
      <c r="B4" s="150" t="s">
        <v>35</v>
      </c>
      <c r="C4" s="150" t="s">
        <v>253</v>
      </c>
      <c r="D4" s="153" t="s">
        <v>36</v>
      </c>
      <c r="E4" s="150" t="s">
        <v>4</v>
      </c>
      <c r="F4" s="150" t="s">
        <v>2</v>
      </c>
      <c r="G4" s="150" t="s">
        <v>21</v>
      </c>
      <c r="H4" s="150" t="s">
        <v>23</v>
      </c>
      <c r="I4" s="150" t="s">
        <v>49</v>
      </c>
      <c r="J4" s="150" t="s">
        <v>20</v>
      </c>
      <c r="K4" s="150" t="s">
        <v>24</v>
      </c>
      <c r="L4" s="150" t="s">
        <v>254</v>
      </c>
      <c r="M4" s="152" t="s">
        <v>255</v>
      </c>
      <c r="N4" s="150" t="s">
        <v>37</v>
      </c>
      <c r="O4" s="150" t="s">
        <v>273</v>
      </c>
      <c r="P4" s="150" t="s">
        <v>251</v>
      </c>
      <c r="Q4" s="150" t="s">
        <v>41</v>
      </c>
      <c r="R4" s="160">
        <v>4673572120.4200001</v>
      </c>
      <c r="S4" s="160">
        <v>3722389001</v>
      </c>
      <c r="T4" s="160">
        <f>+R4-S4</f>
        <v>951183119.42000008</v>
      </c>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row>
    <row r="5" spans="1:221" s="145" customFormat="1" ht="198" customHeight="1" x14ac:dyDescent="0.25">
      <c r="A5" s="145">
        <v>2</v>
      </c>
      <c r="B5" s="150" t="s">
        <v>35</v>
      </c>
      <c r="C5" s="150" t="s">
        <v>253</v>
      </c>
      <c r="D5" s="153" t="s">
        <v>38</v>
      </c>
      <c r="E5" s="150" t="s">
        <v>4</v>
      </c>
      <c r="F5" s="150" t="s">
        <v>2</v>
      </c>
      <c r="G5" s="150" t="s">
        <v>21</v>
      </c>
      <c r="H5" s="150" t="s">
        <v>23</v>
      </c>
      <c r="I5" s="150" t="s">
        <v>49</v>
      </c>
      <c r="J5" s="150" t="s">
        <v>20</v>
      </c>
      <c r="K5" s="150" t="s">
        <v>24</v>
      </c>
      <c r="L5" s="150" t="s">
        <v>34</v>
      </c>
      <c r="M5" s="150" t="s">
        <v>25</v>
      </c>
      <c r="N5" s="150" t="s">
        <v>26</v>
      </c>
      <c r="O5" s="150" t="s">
        <v>256</v>
      </c>
      <c r="P5" s="150" t="s">
        <v>22</v>
      </c>
      <c r="Q5" s="150" t="s">
        <v>42</v>
      </c>
      <c r="R5" s="2" t="e">
        <f>+#REF!</f>
        <v>#REF!</v>
      </c>
      <c r="S5" s="2" t="e">
        <f>+#REF!</f>
        <v>#REF!</v>
      </c>
      <c r="T5" s="2" t="e">
        <f>+R5-S5</f>
        <v>#REF!</v>
      </c>
    </row>
    <row r="6" spans="1:221" s="145" customFormat="1" ht="409.5" customHeight="1" x14ac:dyDescent="0.25">
      <c r="A6" s="145">
        <v>3</v>
      </c>
      <c r="B6" s="150" t="s">
        <v>39</v>
      </c>
      <c r="C6" s="150" t="s">
        <v>40</v>
      </c>
      <c r="D6" s="150" t="s">
        <v>53</v>
      </c>
      <c r="E6" s="150" t="s">
        <v>4</v>
      </c>
      <c r="F6" s="150" t="s">
        <v>1</v>
      </c>
      <c r="G6" s="150" t="s">
        <v>27</v>
      </c>
      <c r="H6" s="150" t="s">
        <v>28</v>
      </c>
      <c r="I6" s="150" t="s">
        <v>49</v>
      </c>
      <c r="J6" s="150" t="s">
        <v>272</v>
      </c>
      <c r="K6" s="150" t="s">
        <v>29</v>
      </c>
      <c r="L6" s="150" t="s">
        <v>30</v>
      </c>
      <c r="M6" s="150" t="s">
        <v>31</v>
      </c>
      <c r="N6" s="155" t="s">
        <v>32</v>
      </c>
      <c r="O6" s="155" t="s">
        <v>257</v>
      </c>
      <c r="P6" s="150" t="s">
        <v>33</v>
      </c>
      <c r="Q6" s="150" t="s">
        <v>258</v>
      </c>
      <c r="R6" s="3" t="e">
        <f>+#REF!</f>
        <v>#REF!</v>
      </c>
      <c r="S6" s="3" t="e">
        <f>+#REF!</f>
        <v>#REF!</v>
      </c>
      <c r="T6" s="2" t="e">
        <f t="shared" ref="T6:T17" si="0">+R6-S6</f>
        <v>#REF!</v>
      </c>
    </row>
    <row r="7" spans="1:221" s="145" customFormat="1" ht="194.25" customHeight="1" x14ac:dyDescent="0.25">
      <c r="A7" s="145">
        <v>4</v>
      </c>
      <c r="B7" s="156" t="s">
        <v>55</v>
      </c>
      <c r="C7" s="153" t="s">
        <v>54</v>
      </c>
      <c r="D7" s="150" t="s">
        <v>56</v>
      </c>
      <c r="E7" s="150" t="s">
        <v>4</v>
      </c>
      <c r="F7" s="150" t="s">
        <v>3</v>
      </c>
      <c r="G7" s="150" t="s">
        <v>21</v>
      </c>
      <c r="H7" s="150" t="s">
        <v>23</v>
      </c>
      <c r="I7" s="154" t="s">
        <v>51</v>
      </c>
      <c r="J7" s="150" t="s">
        <v>20</v>
      </c>
      <c r="K7" s="150" t="s">
        <v>48</v>
      </c>
      <c r="L7" s="150" t="s">
        <v>252</v>
      </c>
      <c r="M7" s="156" t="s">
        <v>47</v>
      </c>
      <c r="N7" s="156" t="s">
        <v>271</v>
      </c>
      <c r="O7" s="156" t="s">
        <v>50</v>
      </c>
      <c r="P7" s="150" t="s">
        <v>44</v>
      </c>
      <c r="Q7" s="150" t="s">
        <v>45</v>
      </c>
      <c r="R7" s="2" t="e">
        <f>+#REF!</f>
        <v>#REF!</v>
      </c>
      <c r="S7" s="2" t="e">
        <f>+#REF!</f>
        <v>#REF!</v>
      </c>
      <c r="T7" s="2" t="e">
        <f t="shared" si="0"/>
        <v>#REF!</v>
      </c>
    </row>
    <row r="8" spans="1:221" s="224" customFormat="1" ht="75" x14ac:dyDescent="0.25">
      <c r="A8" s="217">
        <v>5</v>
      </c>
      <c r="B8" s="218"/>
      <c r="C8" s="218"/>
      <c r="D8" s="218"/>
      <c r="E8" s="219"/>
      <c r="F8" s="219"/>
      <c r="G8" s="219"/>
      <c r="H8" s="219"/>
      <c r="I8" s="219"/>
      <c r="J8" s="219"/>
      <c r="K8" s="219"/>
      <c r="L8" s="220" t="s">
        <v>282</v>
      </c>
      <c r="M8" s="220" t="s">
        <v>290</v>
      </c>
      <c r="N8" s="220" t="s">
        <v>298</v>
      </c>
      <c r="O8" s="221"/>
      <c r="P8" s="222"/>
      <c r="Q8" s="222" t="e">
        <f>+#REF!</f>
        <v>#REF!</v>
      </c>
      <c r="R8" s="223" t="e">
        <f>+#REF!</f>
        <v>#REF!</v>
      </c>
      <c r="S8" s="223" t="e">
        <f>+#REF!</f>
        <v>#REF!</v>
      </c>
      <c r="T8" s="2" t="e">
        <f t="shared" si="0"/>
        <v>#REF!</v>
      </c>
    </row>
    <row r="9" spans="1:221" ht="135" x14ac:dyDescent="0.25">
      <c r="A9" s="145">
        <v>6</v>
      </c>
      <c r="B9" s="205"/>
      <c r="C9" s="205"/>
      <c r="D9" s="205"/>
      <c r="E9" s="206"/>
      <c r="F9" s="206"/>
      <c r="G9" s="206"/>
      <c r="H9" s="206"/>
      <c r="I9" s="206"/>
      <c r="J9" s="206"/>
      <c r="K9" s="206"/>
      <c r="L9" s="215" t="s">
        <v>283</v>
      </c>
      <c r="M9" s="215" t="s">
        <v>291</v>
      </c>
      <c r="N9" s="215" t="s">
        <v>299</v>
      </c>
      <c r="O9" s="207"/>
      <c r="P9" s="208"/>
      <c r="Q9" s="208" t="e">
        <f>+#REF!</f>
        <v>#REF!</v>
      </c>
      <c r="R9" s="209" t="e">
        <f>+#REF!</f>
        <v>#REF!</v>
      </c>
      <c r="S9" s="209" t="e">
        <f>+#REF!</f>
        <v>#REF!</v>
      </c>
      <c r="T9" s="2" t="e">
        <f t="shared" si="0"/>
        <v>#REF!</v>
      </c>
    </row>
    <row r="10" spans="1:221" ht="255" x14ac:dyDescent="0.25">
      <c r="A10" s="145">
        <v>7</v>
      </c>
      <c r="B10" s="205"/>
      <c r="C10" s="205"/>
      <c r="D10" s="205"/>
      <c r="E10" s="206"/>
      <c r="F10" s="206"/>
      <c r="G10" s="206"/>
      <c r="H10" s="206"/>
      <c r="I10" s="206"/>
      <c r="J10" s="206"/>
      <c r="K10" s="206"/>
      <c r="L10" s="215" t="s">
        <v>284</v>
      </c>
      <c r="M10" s="215" t="s">
        <v>292</v>
      </c>
      <c r="N10" s="215" t="s">
        <v>300</v>
      </c>
      <c r="O10" s="207"/>
      <c r="P10" s="208"/>
      <c r="Q10" s="208" t="e">
        <f>+#REF!</f>
        <v>#REF!</v>
      </c>
      <c r="R10" s="209" t="e">
        <f>+#REF!</f>
        <v>#REF!</v>
      </c>
      <c r="S10" s="209" t="e">
        <f>+#REF!</f>
        <v>#REF!</v>
      </c>
      <c r="T10" s="2" t="e">
        <f t="shared" si="0"/>
        <v>#REF!</v>
      </c>
    </row>
    <row r="11" spans="1:221" ht="375" x14ac:dyDescent="0.25">
      <c r="A11" s="145">
        <v>8</v>
      </c>
      <c r="B11" s="205"/>
      <c r="C11" s="205"/>
      <c r="D11" s="205"/>
      <c r="E11" s="206"/>
      <c r="F11" s="206"/>
      <c r="G11" s="206"/>
      <c r="H11" s="206"/>
      <c r="I11" s="206"/>
      <c r="J11" s="206"/>
      <c r="K11" s="206"/>
      <c r="L11" s="215" t="s">
        <v>285</v>
      </c>
      <c r="M11" s="215" t="s">
        <v>293</v>
      </c>
      <c r="N11" s="216" t="s">
        <v>301</v>
      </c>
      <c r="O11" s="207"/>
      <c r="P11" s="208"/>
      <c r="Q11" s="208" t="e">
        <f>+#REF!</f>
        <v>#REF!</v>
      </c>
      <c r="R11" s="209" t="e">
        <f>+#REF!</f>
        <v>#REF!</v>
      </c>
      <c r="S11" s="209" t="e">
        <f>+#REF!</f>
        <v>#REF!</v>
      </c>
      <c r="T11" s="2" t="e">
        <f t="shared" si="0"/>
        <v>#REF!</v>
      </c>
    </row>
    <row r="12" spans="1:221" ht="105" x14ac:dyDescent="0.25">
      <c r="A12" s="145">
        <v>9</v>
      </c>
      <c r="B12" s="205"/>
      <c r="C12" s="205"/>
      <c r="D12" s="205"/>
      <c r="E12" s="206"/>
      <c r="F12" s="206"/>
      <c r="G12" s="206"/>
      <c r="H12" s="206"/>
      <c r="I12" s="206"/>
      <c r="J12" s="206"/>
      <c r="K12" s="206"/>
      <c r="L12" s="215" t="s">
        <v>286</v>
      </c>
      <c r="M12" s="215" t="s">
        <v>294</v>
      </c>
      <c r="N12" s="216" t="s">
        <v>302</v>
      </c>
      <c r="O12" s="207"/>
      <c r="P12" s="208"/>
      <c r="Q12" s="208" t="e">
        <f>+#REF!</f>
        <v>#REF!</v>
      </c>
      <c r="R12" s="209" t="e">
        <f>+#REF!</f>
        <v>#REF!</v>
      </c>
      <c r="S12" s="209" t="e">
        <f>+#REF!</f>
        <v>#REF!</v>
      </c>
      <c r="T12" s="2" t="e">
        <f t="shared" si="0"/>
        <v>#REF!</v>
      </c>
    </row>
    <row r="13" spans="1:221" ht="409.5" x14ac:dyDescent="0.25">
      <c r="A13" s="145">
        <v>10</v>
      </c>
      <c r="B13" s="205"/>
      <c r="C13" s="205"/>
      <c r="D13" s="205"/>
      <c r="E13" s="206"/>
      <c r="F13" s="206"/>
      <c r="G13" s="206"/>
      <c r="H13" s="206"/>
      <c r="I13" s="206"/>
      <c r="J13" s="206"/>
      <c r="K13" s="206"/>
      <c r="L13" s="215" t="s">
        <v>287</v>
      </c>
      <c r="M13" s="215" t="s">
        <v>295</v>
      </c>
      <c r="N13" s="215" t="s">
        <v>303</v>
      </c>
      <c r="O13" s="207"/>
      <c r="P13" s="208"/>
      <c r="Q13" s="227" t="e">
        <f>+#REF!</f>
        <v>#REF!</v>
      </c>
      <c r="R13" s="209" t="e">
        <f>+#REF!</f>
        <v>#REF!</v>
      </c>
      <c r="S13" s="209" t="e">
        <f>+#REF!</f>
        <v>#REF!</v>
      </c>
      <c r="T13" s="2" t="e">
        <f t="shared" si="0"/>
        <v>#REF!</v>
      </c>
    </row>
    <row r="14" spans="1:221" ht="409.5" x14ac:dyDescent="0.25">
      <c r="A14" s="145">
        <v>11</v>
      </c>
      <c r="B14" s="210"/>
      <c r="C14" s="210"/>
      <c r="D14" s="210"/>
      <c r="E14" s="211"/>
      <c r="F14" s="211"/>
      <c r="G14" s="211"/>
      <c r="H14" s="211"/>
      <c r="I14" s="211"/>
      <c r="J14" s="211"/>
      <c r="K14" s="211"/>
      <c r="L14" s="215" t="s">
        <v>288</v>
      </c>
      <c r="M14" s="215" t="s">
        <v>296</v>
      </c>
      <c r="N14" s="216" t="s">
        <v>304</v>
      </c>
      <c r="O14" s="212"/>
      <c r="P14" s="213"/>
      <c r="Q14" s="213" t="s">
        <v>316</v>
      </c>
      <c r="R14" s="214">
        <v>96000000</v>
      </c>
      <c r="S14" s="214">
        <v>96000000</v>
      </c>
      <c r="T14" s="2">
        <f t="shared" si="0"/>
        <v>0</v>
      </c>
    </row>
    <row r="15" spans="1:221" ht="409.5" x14ac:dyDescent="0.25">
      <c r="A15" s="145">
        <v>12</v>
      </c>
      <c r="B15" s="205"/>
      <c r="C15" s="205"/>
      <c r="D15" s="205"/>
      <c r="E15" s="206"/>
      <c r="F15" s="206"/>
      <c r="G15" s="206"/>
      <c r="H15" s="206"/>
      <c r="I15" s="206"/>
      <c r="J15" s="206"/>
      <c r="K15" s="206"/>
      <c r="L15" s="215" t="s">
        <v>289</v>
      </c>
      <c r="M15" s="215" t="s">
        <v>297</v>
      </c>
      <c r="N15" s="216" t="s">
        <v>305</v>
      </c>
      <c r="O15" s="207"/>
      <c r="P15" s="208"/>
      <c r="Q15" s="208" t="s">
        <v>316</v>
      </c>
      <c r="R15" s="209">
        <v>96000000</v>
      </c>
      <c r="S15" s="209">
        <v>96000000</v>
      </c>
      <c r="T15" s="2">
        <f t="shared" si="0"/>
        <v>0</v>
      </c>
    </row>
    <row r="16" spans="1:221" ht="233.25" customHeight="1" x14ac:dyDescent="0.25">
      <c r="A16" s="145">
        <v>13</v>
      </c>
      <c r="B16" s="205"/>
      <c r="C16" s="205"/>
      <c r="D16" s="205"/>
      <c r="E16" s="206"/>
      <c r="F16" s="206"/>
      <c r="G16" s="206"/>
      <c r="H16" s="206"/>
      <c r="I16" s="206"/>
      <c r="J16" s="206"/>
      <c r="K16" s="206"/>
      <c r="L16" s="228" t="s">
        <v>310</v>
      </c>
      <c r="M16" s="228" t="s">
        <v>47</v>
      </c>
      <c r="N16" s="228" t="s">
        <v>306</v>
      </c>
      <c r="O16" s="229"/>
      <c r="P16" s="230"/>
      <c r="Q16" s="231" t="s">
        <v>45</v>
      </c>
      <c r="R16" s="232"/>
      <c r="S16" s="232"/>
      <c r="T16" s="233">
        <f t="shared" si="0"/>
        <v>0</v>
      </c>
      <c r="U16" s="234" t="s">
        <v>318</v>
      </c>
    </row>
    <row r="17" spans="1:20" ht="178.5" x14ac:dyDescent="0.25">
      <c r="A17" s="145">
        <v>14</v>
      </c>
      <c r="L17" s="216" t="s">
        <v>311</v>
      </c>
      <c r="M17" s="225" t="s">
        <v>312</v>
      </c>
      <c r="N17" s="207" t="s">
        <v>313</v>
      </c>
      <c r="O17" s="207"/>
      <c r="P17" s="208"/>
      <c r="Q17" s="226" t="s">
        <v>317</v>
      </c>
      <c r="R17" s="209">
        <v>608951801.75</v>
      </c>
      <c r="S17" s="209"/>
      <c r="T17" s="2">
        <f t="shared" si="0"/>
        <v>608951801.75</v>
      </c>
    </row>
    <row r="18" spans="1:20" x14ac:dyDescent="0.25">
      <c r="A18" s="145"/>
      <c r="B18" s="670" t="s">
        <v>314</v>
      </c>
      <c r="C18" s="670"/>
      <c r="D18" s="670"/>
      <c r="E18" s="670"/>
      <c r="F18" s="670"/>
      <c r="G18" s="670"/>
      <c r="H18" s="670"/>
      <c r="I18" s="670"/>
      <c r="J18" s="670"/>
      <c r="K18" s="670"/>
      <c r="L18" s="670"/>
      <c r="M18" s="670"/>
      <c r="N18" s="670"/>
      <c r="O18" s="670"/>
      <c r="P18" s="670"/>
      <c r="Q18" s="670"/>
      <c r="R18" s="670"/>
      <c r="S18" s="670"/>
      <c r="T18" s="670"/>
    </row>
    <row r="19" spans="1:20" x14ac:dyDescent="0.25">
      <c r="A19" s="145"/>
      <c r="R19" s="235" t="e">
        <f t="shared" ref="R19:S19" si="1">SUBTOTAL(9,R3:R17)</f>
        <v>#REF!</v>
      </c>
      <c r="S19" s="235" t="e">
        <f t="shared" si="1"/>
        <v>#REF!</v>
      </c>
      <c r="T19" s="235" t="e">
        <f>SUBTOTAL(9,T3:T17)</f>
        <v>#REF!</v>
      </c>
    </row>
    <row r="20" spans="1:20" x14ac:dyDescent="0.25">
      <c r="A20" s="145"/>
    </row>
    <row r="21" spans="1:20" x14ac:dyDescent="0.25">
      <c r="A21" s="145"/>
    </row>
    <row r="22" spans="1:20" x14ac:dyDescent="0.25">
      <c r="A22" s="145"/>
    </row>
    <row r="23" spans="1:20" x14ac:dyDescent="0.25">
      <c r="A23" s="145"/>
    </row>
    <row r="24" spans="1:20" x14ac:dyDescent="0.25">
      <c r="A24" s="145"/>
    </row>
    <row r="25" spans="1:20" x14ac:dyDescent="0.25">
      <c r="A25" s="145"/>
    </row>
    <row r="26" spans="1:20" x14ac:dyDescent="0.25">
      <c r="A26" s="145"/>
    </row>
    <row r="27" spans="1:20" x14ac:dyDescent="0.25">
      <c r="A27" s="145"/>
    </row>
    <row r="28" spans="1:20" x14ac:dyDescent="0.25">
      <c r="A28" s="145"/>
    </row>
    <row r="29" spans="1:20" x14ac:dyDescent="0.25">
      <c r="A29" s="145"/>
    </row>
    <row r="30" spans="1:20" x14ac:dyDescent="0.25">
      <c r="A30" s="145"/>
    </row>
    <row r="31" spans="1:20" x14ac:dyDescent="0.25">
      <c r="A31" s="145"/>
    </row>
    <row r="32" spans="1:20" x14ac:dyDescent="0.25">
      <c r="A32" s="145"/>
    </row>
    <row r="33" spans="1:1" x14ac:dyDescent="0.25">
      <c r="A33" s="145"/>
    </row>
    <row r="34" spans="1:1" x14ac:dyDescent="0.25">
      <c r="A34" s="145"/>
    </row>
    <row r="35" spans="1:1" x14ac:dyDescent="0.25">
      <c r="A35" s="145"/>
    </row>
    <row r="36" spans="1:1" x14ac:dyDescent="0.25">
      <c r="A36" s="145"/>
    </row>
    <row r="37" spans="1:1" x14ac:dyDescent="0.25">
      <c r="A37" s="145"/>
    </row>
    <row r="38" spans="1:1" x14ac:dyDescent="0.25">
      <c r="A38" s="145"/>
    </row>
    <row r="39" spans="1:1" x14ac:dyDescent="0.25">
      <c r="A39" s="145"/>
    </row>
    <row r="40" spans="1:1" x14ac:dyDescent="0.25">
      <c r="A40" s="145"/>
    </row>
    <row r="41" spans="1:1" x14ac:dyDescent="0.25">
      <c r="A41" s="145"/>
    </row>
    <row r="42" spans="1:1" x14ac:dyDescent="0.25">
      <c r="A42" s="145"/>
    </row>
    <row r="43" spans="1:1" x14ac:dyDescent="0.25">
      <c r="A43" s="145"/>
    </row>
    <row r="44" spans="1:1" x14ac:dyDescent="0.25">
      <c r="A44" s="145"/>
    </row>
    <row r="45" spans="1:1" x14ac:dyDescent="0.25">
      <c r="A45" s="145"/>
    </row>
    <row r="46" spans="1:1" x14ac:dyDescent="0.25">
      <c r="A46" s="145"/>
    </row>
    <row r="47" spans="1:1" x14ac:dyDescent="0.25">
      <c r="A47" s="145"/>
    </row>
    <row r="48" spans="1:1" x14ac:dyDescent="0.25">
      <c r="A48" s="145"/>
    </row>
    <row r="49" spans="1:1" x14ac:dyDescent="0.25">
      <c r="A49" s="145"/>
    </row>
    <row r="50" spans="1:1" x14ac:dyDescent="0.25">
      <c r="A50" s="145"/>
    </row>
    <row r="51" spans="1:1" x14ac:dyDescent="0.25">
      <c r="A51" s="145"/>
    </row>
    <row r="52" spans="1:1" x14ac:dyDescent="0.25">
      <c r="A52" s="145"/>
    </row>
    <row r="53" spans="1:1" x14ac:dyDescent="0.25">
      <c r="A53" s="145"/>
    </row>
    <row r="54" spans="1:1" x14ac:dyDescent="0.25">
      <c r="A54" s="145"/>
    </row>
    <row r="55" spans="1:1" x14ac:dyDescent="0.25">
      <c r="A55" s="145"/>
    </row>
    <row r="56" spans="1:1" x14ac:dyDescent="0.25">
      <c r="A56" s="145"/>
    </row>
    <row r="57" spans="1:1" x14ac:dyDescent="0.25">
      <c r="A57" s="145"/>
    </row>
    <row r="58" spans="1:1" x14ac:dyDescent="0.25">
      <c r="A58" s="145"/>
    </row>
    <row r="59" spans="1:1" x14ac:dyDescent="0.25">
      <c r="A59" s="145"/>
    </row>
    <row r="60" spans="1:1" x14ac:dyDescent="0.25">
      <c r="A60" s="145"/>
    </row>
    <row r="61" spans="1:1" x14ac:dyDescent="0.25">
      <c r="A61" s="145"/>
    </row>
    <row r="62" spans="1:1" x14ac:dyDescent="0.25">
      <c r="A62" s="145"/>
    </row>
    <row r="63" spans="1:1" x14ac:dyDescent="0.25">
      <c r="A63" s="145"/>
    </row>
    <row r="64" spans="1:1" x14ac:dyDescent="0.25">
      <c r="A64" s="145"/>
    </row>
    <row r="65" spans="1:1" x14ac:dyDescent="0.25">
      <c r="A65" s="145"/>
    </row>
    <row r="66" spans="1:1" x14ac:dyDescent="0.25">
      <c r="A66" s="145"/>
    </row>
    <row r="67" spans="1:1" x14ac:dyDescent="0.25">
      <c r="A67" s="145"/>
    </row>
    <row r="68" spans="1:1" x14ac:dyDescent="0.25">
      <c r="A68" s="145"/>
    </row>
    <row r="69" spans="1:1" x14ac:dyDescent="0.25">
      <c r="A69" s="145"/>
    </row>
    <row r="70" spans="1:1" x14ac:dyDescent="0.25">
      <c r="A70" s="145"/>
    </row>
    <row r="71" spans="1:1" x14ac:dyDescent="0.25">
      <c r="A71" s="145"/>
    </row>
    <row r="72" spans="1:1" x14ac:dyDescent="0.25">
      <c r="A72" s="145"/>
    </row>
    <row r="73" spans="1:1" x14ac:dyDescent="0.25">
      <c r="A73" s="145"/>
    </row>
    <row r="74" spans="1:1" x14ac:dyDescent="0.25">
      <c r="A74" s="145"/>
    </row>
    <row r="75" spans="1:1" x14ac:dyDescent="0.25">
      <c r="A75" s="145"/>
    </row>
    <row r="76" spans="1:1" x14ac:dyDescent="0.25">
      <c r="A76" s="145"/>
    </row>
    <row r="77" spans="1:1" x14ac:dyDescent="0.25">
      <c r="A77" s="145"/>
    </row>
    <row r="78" spans="1:1" x14ac:dyDescent="0.25">
      <c r="A78" s="145"/>
    </row>
    <row r="79" spans="1:1" x14ac:dyDescent="0.25">
      <c r="A79" s="145"/>
    </row>
    <row r="80" spans="1:1" x14ac:dyDescent="0.25">
      <c r="A80" s="145"/>
    </row>
    <row r="81" spans="1:1" x14ac:dyDescent="0.25">
      <c r="A81" s="145"/>
    </row>
    <row r="82" spans="1:1" x14ac:dyDescent="0.25">
      <c r="A82" s="145"/>
    </row>
    <row r="83" spans="1:1" x14ac:dyDescent="0.25">
      <c r="A83" s="145"/>
    </row>
    <row r="84" spans="1:1" x14ac:dyDescent="0.25">
      <c r="A84" s="145"/>
    </row>
    <row r="85" spans="1:1" x14ac:dyDescent="0.25">
      <c r="A85" s="145"/>
    </row>
    <row r="86" spans="1:1" x14ac:dyDescent="0.25">
      <c r="A86" s="145"/>
    </row>
    <row r="87" spans="1:1" x14ac:dyDescent="0.25">
      <c r="A87" s="145"/>
    </row>
    <row r="88" spans="1:1" x14ac:dyDescent="0.25">
      <c r="A88" s="145"/>
    </row>
    <row r="89" spans="1:1" x14ac:dyDescent="0.25">
      <c r="A89" s="145"/>
    </row>
    <row r="90" spans="1:1" x14ac:dyDescent="0.25">
      <c r="A90" s="145"/>
    </row>
    <row r="91" spans="1:1" x14ac:dyDescent="0.25">
      <c r="A91" s="145"/>
    </row>
    <row r="92" spans="1:1" x14ac:dyDescent="0.25">
      <c r="A92" s="145"/>
    </row>
    <row r="93" spans="1:1" x14ac:dyDescent="0.25">
      <c r="A93" s="145"/>
    </row>
    <row r="94" spans="1:1" x14ac:dyDescent="0.25">
      <c r="A94" s="145"/>
    </row>
  </sheetData>
  <autoFilter ref="C3:S18" xr:uid="{00000000-0009-0000-0000-000005000000}"/>
  <mergeCells count="7">
    <mergeCell ref="B18:T18"/>
    <mergeCell ref="C1:R1"/>
    <mergeCell ref="B2:D2"/>
    <mergeCell ref="E2:F2"/>
    <mergeCell ref="G2:H2"/>
    <mergeCell ref="J2:K2"/>
    <mergeCell ref="L2:T2"/>
  </mergeCells>
  <dataValidations xWindow="426" yWindow="498" count="1">
    <dataValidation type="textLength" allowBlank="1" showInputMessage="1" error="Escriba un texto  Maximo 390 Caracteres" promptTitle="Cualquier contenido Maximo 390 Caracteres" prompt=" Relacione el resultado esperado del proyecto." sqref="M4" xr:uid="{00000000-0002-0000-0500-000000000000}">
      <formula1>0</formula1>
      <formula2>390</formula2>
    </dataValidation>
  </dataValidation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T o u r   x m l n s : x s d = " h t t p : / / w w w . w 3 . o r g / 2 0 0 1 / X M L S c h e m a "   x m l n s : x s i = " h t t p : / / w w w . w 3 . o r g / 2 0 0 1 / X M L S c h e m a - i n s t a n c e "   N a m e = " P a s e o   1 "   D e s c r i p t i o n = " L a   d e s c r i p c i � n   d e l   p a s e o   v a   a q u � "   x m l n s = " h t t p : / / m i c r o s o f t . d a t a . v i s u a l i z a t i o n . e n g i n e . t o u r s / 1 . 0 " > < S c e n e s > < S c e n e   C u s t o m M a p G u i d = " 0 0 0 0 0 0 0 0 - 0 0 0 0 - 0 0 0 0 - 0 0 0 0 - 0 0 0 0 0 0 0 0 0 0 0 0 "   C u s t o m M a p I d = " 0 0 0 0 0 0 0 0 - 0 0 0 0 - 0 0 0 0 - 0 0 0 0 - 0 0 0 0 0 0 0 0 0 0 0 0 "   S c e n e I d = " 8 9 b 4 f 7 2 7 - f 6 0 9 - 4 a d 4 - 9 0 3 c - c 8 f 3 4 f c d d 3 3 4 " > < T r a n s i t i o n > M o v e T o < / T r a n s i t i o n > < E f f e c t > S t a t i o n < / E f f e c t > < T h e m e > B i n g R o a d < / T h e m e > < T h e m e W i t h L a b e l > f a l s e < / T h e m e W i t h L a b e l > < F l a t M o d e E n a b l e d > f a l s e < / F l a t M o d e E n a b l e d > < D u r a t i o n > 1 0 0 0 0 0 0 0 0 < / D u r a t i o n > < T r a n s i t i o n D u r a t i o n > 3 0 0 0 0 0 0 0 < / T r a n s i t i o n D u r a t i o n > < S p e e d > 0 . 5 < / S p e e d > < F r a m e > < C a m e r a > < L a t i t u d e > 0 < / L a t i t u d e > < L o n g i t u d e > - 7 4 . 9 9 9 9 9 9 9 9 9 9 9 9 9 8 6 < / L o n g i t u d e > < R o t a t i o n > 0 < / R o t a t i o n > < P i v o t A n g l e > - 0 . 0 0 8 3 6 4 3 3 9 3 0 6 3 4 5 7 2 5 < / P i v o t A n g l e > < D i s t a n c e > 1 . 8 < / D i s t a n c e > < / C a m e r a > < I m a g e > i V B O R w 0 K G g o A A A A N S U h E U g A A A N Q A A A B 1 C A Y A A A A 2 n s 9 T A A A A A X N S R 0 I A r s 4 c 6 Q A A A A R n Q U 1 B A A C x j w v 8 Y Q U A A A A J c E h Z c w A A A 2 A A A A N g A b T C 1 p 0 A A D I f S U R B V H h e 7 X 3 3 d 1 z H l e b t n N C N H J l A E G A W o y Q q W s G y N G O d 0 X j s 8 Y 6 9 n g 2 e P T t n / 6 z d s 7 s / 7 D k b x j N j 2 b K C J V E k R Y J J T G J G I n J O n R u 9 9 7 t V 1 f 2 6 0 U g k K L 5 u 8 A N u V 3 i v w 6 u q r + 6 t 7 P j X b y 5 m 6 T l K I u D 3 0 b s n D 1 I i v k h T U 1 N U V 1 d L S 0 t L c i 2 b z V I m k 6 F 4 P E 6 D C 1 X U 2 Z i R e I T 9 f r / 4 g b n Z W Y p U V + M N h I S + P O C h y U U n / W R / Q t 3 A i M Y S N D y V o v b W K l q M Z + j 0 m W 7 6 8 C e v 6 K u F S C a T 5 P F 4 a G 4 + S u c H 6 3 T s 6 n A 4 H N q 3 M q z 3 w G / C T q d T x O V y k c / n p N T s L U o l Y n L t O Z b D 8 f s z z w l V C u + 9 f J R S 8 X n y e j 1 C I h D I k C k e i 5 G P S Y M 4 K + Q + F i c X P h R I c z 2 6 u J i 7 / + s 7 R G 0 N f t r X l K I U k y P r c N P H Z 3 r J H a i m U w f r q C n i l P u s B V x 9 d 4 a W M k v k 8 X p p e m q a f A E / X R i o o a T i 8 Y Z g / e x S M N e t r i G W 2 + 2 m U M h B c 0 O X 5 N p z F O I 5 o Y r g c b v o n Z M H K J t J 5 Y g A A n l 9 v h x B o J m W W A A X 3 + 9 w O M V v t I c V i P M y C d a D 0 e E h a m 5 t 0 6 F C p N N p O v 0 w R K n H I N B q W I 1 c V k J Z B a T y e F y U n H p O q m K o k v A c g r b d J + n H J / d R O h k X 0 q D g Q O t A K 1 i 1 j d T U T B y I I Z N o E X 4 P t E 6 C z T 5 g c Q E a L k 8 m a B m D e L z Q b E o m E k I m E B D f O T 0 1 S e l U i m 6 N u G l 8 N k 2 X B w O b T i Y A v 9 s 8 W z H M N X k 2 / k 1 G U v y 7 E o k U u a p P U F X L S X 3 3 c w B c G l A L P Z f j h 4 / S 4 Y Z F a Q O Z A s R s y R U 2 h O F 3 M c l M I Q M J Q B 5 o D 1 w H A U A + a D U g V B W m 6 c l J 8 Q O p Z E r c G W 6 P + X 3 + 3 G d C o A E B k B i E r a 2 r l / i J m Q Q x t W k m + n T r P v M 7 I M U w c X D x m + V Z + Z l B / o W F N P n q Q a r S 6 b r V x P H 7 s 5 d K V 0 9 b B E 2 7 T 9 C x x k T O x I P W Q e E N O K O 5 Q m 4 F S G Q 1 / 6 x A n D G T D G Z n Z q i 6 p o a i 0 S g F g 0 E d m w d q e 7 w H 7 y 0 2 F 4 H r Q 2 4 a n n X p 0 A + H 4 u c w M P F w I a Z t 5 f G 4 K R x 2 0 P S j y 3 J 9 q 8 K Z 5 9 b W k 3 D L C T r R G B M T D w U b 2 g V X a o J L o o l K w W r + W Y H O i O J C i P u g t V C T c 7 U u Z i T u y 2 Z V 5 w a A 3 j N I K T I B L 7 S l t e + H B X 5 7 y e f U c e Y 6 n g m S Z O 0 7 O 7 t E w c Y T y 9 J 5 K 8 m W b U P 5 G 0 7 Q S y 1 z O R M P U K 4 q K C j k V i A u A R O P J c b a x p h r B n G O l 3 5 x C 0 D S + s Z G a U c F q 6 r k M x 1 c m 6 P d B W 0 I s w m f k c m k p X s d n 1 m M s w / X 1 6 H x t I D f Z 3 1 O w M Q Z w e 8 G q f C 8 0 S h M w B P 6 z q 0 H x 8 d n L x c V g 8 q H p / Y 4 v d W x I O Y b u r h N o Y C G g R 9 A O L q w Q K F w W M K I x / U M k 6 C U 9 o I m g r l o g L a V a U t Z e / p A I r S T D P A 9 M J m s m F + I 0 7 m B a h 2 y D 4 o 1 M G D i 4 E K M C e j z e S g 1 f U W u b S U 4 P j 6 3 d Q j l 9 v j J E T p A b + 5 e Y N O L z S 9 d w 0 J L o Y c O B R 0 F 3 h 8 I y P 2 G X K h 9 j c Y q R Y D i u H n W N m E M 5 p Z A M f G A + f k 5 b n 9 E x P / l X S 8 l M 8 s L r p 2 w E r G s g v T C G F 4 2 e p 8 y q X l 9 V + V j a 5 l 8 w Q P k c y Q K y A Q C Q X u A R C j o x W S C a z X / Q B z E W b v A n V y A o I X w W e g 2 r 4 o o c g D z 8 0 W F i e 8 t R j A Y o u 4 + D / 3 p e 5 / t y Q S Y t L E C c S p d V C + g a V d R o J P N 3 G d r t v 6 Q 2 B K d E i 6 3 j 9 z V x y W D X 9 q Z 7 x a H t r B q F l M o I K s B N b D T m S d Z m g s P S C l d 3 m g n W U g T 1 i a j A Q h X j I v 9 A Z p + y t 3 i m 4 1 S 6 W T C 5 h p I R Z m k W A V O V 6 B k 3 l S a c C 6 W i q 4 c c b l h 5 h 2 k R C J J Q X c q V 4 M C 1 o J f X D g A x F n v W R n 5 9 6 L D Y m p y Q h U m D b S n z H e i / Y V 7 F r l 9 h h k Y s W i M Z u P r + Q 5 7 o j j d T N i k c z y F g e A 0 Z f 1 d 5 H B X 8 Z V 8 3 l S i O P 7 w 7 Z X l J a m C 4 I o c E 8 2 E A v 5 O V 4 x V s n p c M x / P A J m P w r D A J l o w F C r o O F g L 0 u V e 1 C 6 K J 5 f o 6 w f K f D R w c f W 1 s z Z D P Z M u e m l X i m q D i m R X B j w 0 v l D e 1 n d x x W P C c G E F K O E a P H Z L 4 i s V 5 Z 2 L a 8 B d n S c T C P P Z b S 8 t L E b p w v l u G h 0 b l y 7 w 2 Z l Z 6 u n p p f 7 + A S H U x Y s b 6 5 n q 7 n P T + f 4 Q f X X P S 9 e H 1 U x y T B e 6 O J A n q 0 G G + Q M y A W g z m Y m t x 3 e o G R T l j J U 0 F V y I 0 l i c B r 7 9 E l + p c P y x Q j W U p / Y Y x W K K T C Z D s 0 t p e v 9 g m j W C m 4 6 0 J c R Q c 3 G 1 a W Y / A A t s i n k 8 X p q e n p E l G y N D I / T u e 2 / L N S t u D r t p c K Z w r G q j e P 9 A f g n H 5 3 d 8 Q r h y x 5 q a S s I Z 8 i T v S n y l o S L b U P 6 G Y x S P q / l 1 h k z A 9 l q i C 7 1 e m o q q 2 Q k g E 2 C d Y h Q I B O j 7 W 7 e o p i Z C B w / u Z 7 P Q m 3 s / s J h w S G / c k 5 I J m I 3 h 9 y o 0 h C q A T Q y j m Q x M G K 6 I + J 2 U 8 n S x b 3 n e l b s 4 S 8 S V t V Q 1 H 6 B o V E 2 H M Y Q C 4 H Y 0 Z K Q Q N 4 W V 1 g K m J i b E N U D 8 s e P H c o s E d + / e R Q O P B s U P D X J m E 2 c u n G d y m + J X H S g k l N t p r p Q f T N o a W P N A 8 o T / k J Z p T 0 f J P C x n q a g 2 l D d Y T Y t R T w G Z j A B o 2 z R F M h R P 4 u n Z v J u f p 7 q G B v E b z M 3 O a J / q s W t u a a G J 8 U n 5 j D u j 6 + + o W C 8 w k A s M F k 2 A T S + p 3 1 i u M G l u Y M 0 L u c S m X y r D f m e N u q F C U F G E y r j b p Y v W S i Y r W h y 9 N B 9 3 s M n n o C W + B M I A G J D F m B S W W m R x Q S M Q D I p p G P C 5 6 d z Z 8 3 T t d r + + s n l I Z Z Q J C V P S 4 K 2 u f N u q n F G c / n l C C a N Y n B T L 2 G + K 1 Z P A 8 c n 5 7 w q f u k z h q z 9 C i 4 t M D C Z H s a k H e F x Z e n N P g m 6 P e r j 9 4 6 Q q b 5 p e 7 U g x k d I y G G t m Q 2 D h n 9 + v u r s n x 8 e p n j V Y L B a j q y M 1 N G 8 p 9 M + x f l g 7 K q y d F J w 7 t J R J k y O b o Z D z k c S X O y q i D R W o 3 c 6 F X i + P 0 A Q C r P 5 k m u j 0 A 2 g C F d 5 R z 2 9 1 O G W g 1 T q 1 a K C 3 l 0 3 B O X p w 5 4 7 M F M c n Q F M 9 D T K h T L m Z 6 J W O l f L E g T / O A 7 S n E t n G X H 6 W s 1 S E y R d P 1 6 3 Y b r I C g 6 q 1 I R X / / b C b M 9 J B 8 3 N z E g b Q f d 6 1 / w A T z E 2 N 3 H Z C h w V q U p i J m 4 W 9 T W n Z 8 a i 1 O k M H W 1 L 0 7 t 6 k d J 9 D o E W 3 A n J 5 h A B q F Z Z E e v P b p 8 8 C j k 8 u l L f J 5 2 d T D 8 u w V z L 1 A O P v 4 s J c 7 c / S x X 4 1 q w E z F 1 5 q G Z N t v q a 4 / V R X X y 8 k Q k c F 9 o P A E n Y A W 3 9 N b M J M B v T S V 3 m z N F d E U C x o 3 F m 7 J N r K 7 1 a / 9 V m v g 3 o a K G n 6 s W A 9 2 F I m R R 5 n m o L u M Y k v V z j + d O F a W R M q E z g k U 3 9 W 0 k 5 W P / D u v i R 9 c S d f W F 9 q G u Q 2 l F s I 1 L Z 9 h 3 x O b s I s v 3 e g r 5 f 6 M 1 2 0 m F z f u B O 0 z M k d K Y o E s C A x S V 8 9 L J w c u x 7 8 e F 9 C y A 5 T a H z e S d e G 8 t O a O r l S u D 9 W v r X 5 M l J J f s F c Z 1 K l k 9 Q Y m u D n L t 8 i W d a E c l W / k J s N Y S W U F c X h Y r z D J t f C 7 C Q l k 2 r F L Q Z 7 8 Z 5 U O i W T W n f t 7 q D v x 9 Y e y O W W g J D V k H F 0 a I g e p X f J V K T H A c a l T r X n p y Q N z z r p u o V Y 5 Q o r o Q C E k d 7 Q U B l O 8 + x S i u q D U / p q + a F s O y V 8 k V b W A C s T C V i L T A A 6 K 1 J M p n g 0 S k 3 c b q p v a p J l 6 t h 1 a H d n F / X 1 P K S m c O G g a y n U h r g d E I v J d 2 L i r b t 6 + 2 O T C Z i N O a U 7 3 Y g h U 7 V / i V 5 m o j V 7 x q j Z 9 Y h 2 1 W X I q 8 3 E c s C K e S L b s Y F c D g p k F g r y u p z k 8 X P 8 G S O Z b c j 1 6 p l M s m b W i h l n A R a D h X x Z J l K r 7 I k 3 N j p K s z P T s m Z p d G R E i A F S B b K z a u H Y C s A l T H A N h E L y H l m s + J R m O s z G n T K P c E f d E k U 8 i 7 S v O U 1 v d y V p f 3 O K v G X S q V E q n 0 y P H 7 / Q z N I 2 i S t H 4 A n Y K S / x V r V x u 8 k y 6 X U d 5 C m F e s v 8 u Y m x U Z k V U V N b R z V 1 d R S q C g m 5 5 m Z m p P c P 0 5 Z K I e j N 0 n s H E j n C L f F v 6 b 4 x I N O K H g f Q N g d b 0 3 S Y x V N k Z Z 5 g 0 q K n M s T f O T i t F j V O s R a c Y M H M i h M 7 m V R a W z W z V m 2 o W q K A p z x I p r I W L 0 5 Z H 1 b H z 2 j N 8 3 I R x 6 f d 1 8 s k x S 2 o O k z x e L J A Q 1 l J t R G C t Y R T F E n e o / a O P R L u f X B f J s h 6 f X 6 q r a + X u J 7 7 9 2 h H + 2 7 p v P j s t k / I 1 d G Q Z h N v k e 3 + D K W Y 1 N h 3 f G x 0 j C Y n J y n V 9 B b H r a 8 T Y y W 4 u a p L r 2 J p 4 t k j 3 i Q t Z g r X X B m g b C K L 7 d y + t 7 a n 0 D G B f T 3 Q j s p w e + r k t k V 6 N L d 8 d b P d 4 f j 0 Y n k R K t T Q R T N z 7 m U 9 e w Y b I Z M B N F V 7 a I z q 6 2 t 1 D B d m / v z J y Q n W W q 0 S 7 u 9 9 K N o r U l 1 D Q 4 8 G y e 1 y U q S m h k a G h u n R 8 A g d f u G Q b O L f 0 t p C Z 3 q r b V 2 Q 7 Q Q r q R S Z 0 u K G 3 H E 6 0 p a k h z P P Z l / C x 0 X Z t a G i c V 9 O M 2 0 W 0 H l w a a y F L v Z 5 p K s a w I Y t 0 D o G O 9 s 7 K B y p k T Z S 2 7 Y 2 a m p t l b Z S Q 3 M T L S 5 G K e D 3 U 5 R d p 9 N t S z L B T L Q 9 m F w g G G Q u 7 q K r V 6 / p C + U D 1 l A 3 y q Y u 9 Y b q a T H V K I O 4 x R 0 S B p t B N F S a u y K L t L c t P 9 6 z k H D Q p X 4 v N b m H 6 M B u Z Q o + e P C Q b t 7 4 n n b u 3 E 5 d e z v p + v W b N O w 4 w G R 0 U 2 d b F b d f i B q 5 L e P j d s 3 t E T c N P Y M t l c s J M h 4 l e Y s 5 l k k K u x P U 3 s i W Q r x s i m h 5 E c o V O U T R 6 M r j T p t B p m K g 5 y z L r R H r y R d 1 b C I e b l q g n o c 9 d O B g f k n 3 K L e h 7 t 6 5 R y + f e p F 8 l k W L M p u d J R Z P 0 N c 3 o 5 T x V F N V O G 9 e P i t A a y 3 q p S z P E m Y s i l 9 y J h 8 I l c k k 6 d V d U R p 4 g u G H H x q y I r l c J J n M 9 + o V k + l p A f v k F R 8 j g 5 6 1 K w / j 1 N i U X 0 u F z T J P f 3 2 W X n / j 1 Q I y A e f P d 9 M j b n d h p 6 N D H e h B t M c a I J D J b 8 d e Q J P h X J F h W Y u 1 D N h d y o b 6 g Y Z D K 5 p 5 w A 9 B L i s m E l U 0 t d Q s E z w x x e g P H 3 9 C J 1 8 8 R v / 3 f / 8 T d X d f o p n Z W T r / 7 Q X 6 3 f / 7 F 9 q 1 a y d 1 d u 6 h 7 d u 3 0 X y 6 i h O e U 9 4 m + I G T r S R M 3 s m r T h u V R g 6 6 O e K h V l / 5 b G L j + O x S e Z h 8 2 e C h T e s q 3 2 z E F u c I 3 R d H 2 4 P U V J W m f / m 0 m 0 4 d a q S a m m q q q y s 8 B x e z H u w I a K p 4 6 t k R X c w + D D 8 s Y f s C L P j k v E a v X z p J L + 9 Y o N G U P d O t G G U z s J t O F 5 p 6 d i E T E A h F K M R y f 9 x N Z 3 v 8 F N n 5 k u x V X k w m O 3 e l P 0 s y A c V 5 a D Q U p K d v O O e 3 u 5 R F G y r Q c P C J Z k T 8 0 P B 4 / f T d Z B v / X i r o 2 e v V e / J t B s L e F B 2 o H p C J v U C g H L r F 1 4 D 1 C c T P e Y 8 C 4 K v Z Q e H M 7 L J y Y U c p i z Z U L J b f 2 b V c S A V t 9 O e 7 X v r y / B 3 6 + E p S 9 r r o G X + y 3 4 + p R K 2 R D L 2 4 M 0 G B u a v U 3 e 8 n f y h M R 7 a l 6 M T 2 l E w 3 K n e o 1 H H I H 1 z g 0 Y x L J i + X A x y f X 7 5 p + x K a 8 h 4 g c 5 h z s a a y M 8 H w 2 z r D I 7 Q 4 N U h D Q y M 0 M x + j U N e H 5 P M v P x p 0 N W C q U 2 d j f s b A / f s P 5 J j R 8 V S z z P s r x t f 3 v e s 2 4 X y u L C X s c u I H p 1 e G 2 1 B m C l J a t 6 H Q n q p P X q P a P U f 0 j f Y F E + q W r Q n l D j b S Q q J G x n F K a S k 7 E w p 4 Z 2 9 C u t 7 N T I W H E y 5 p a 2 0 E Z s E h g H T 4 / b / 8 k T 7 6 2 Y f 0 6 W 0 / v b k n u a a 5 h 7 0 I r w 1 6 q L 0 + T S 2 R r C y C N D v V 7 m 1 K 0 d 0 x + 6 y z U q t 3 r Y R S Y 1 L + 6 f O 0 s 7 O L l o K F 7 V K 7 w f b r o Z Z c D c t I V E 7 4 8 1 0 f n X n g p U Q a D 8 Q a I T l A s z 3 f i N 8 A M 8 I P t K T F p I M d X g x D J g D b Q + 8 / t I 9 m Y i r y y q O 1 y V k d y N K b n U n a U b u U 2 7 c C J I W M L 9 h p 9 g a G 0 P M J Y E 2 K y W w r j f T 3 L C s f d h P H F 1 f s r a H S v g M U j y f K z t w r h Y g / S 7 W p m 1 R X W 0 u B S C P 1 T b l o P x P J x R l x q d 9 D 9 U y o 9 r o M 9 Y 4 s 0 L U h H 1 W H Q 0 I E 6 1 q s m Z l Z G h 8 b p 7 r 6 O q q q r i P f J q y G t 0 N X v s l L H I a H o R F o p y V o J 0 x D Y n M f p t 8 2 1 w M K 7 z o g 9 9 k V t u + U y O g J q u W q o a y I p o h 6 R 5 M 0 m w 7 L W q d D 3 P 4 B m b 6 6 5 5 M J u n d H 3 T Q 6 5 6 S A I 0 q t g R l 6 q 6 u Q T A D G t t q 2 t d L N m 7 c 2 b U E h z N J g k m v / Z w j R z J z H m l Y i 4 r c 8 Y o z C X C D s P c j L h M K T 2 F O C d T u E S J V A J i D N b a l F b z v d n Q j K 8 T c 3 h p R 6 M c f a A P F E k i 5 1 X 6 b 2 R o e 1 L B U A p y d a 9 x J 8 U s Q X 5 + m N o 2 3 0 3 v 5 n u W M t n n f l f M a V M W 5 L x y b t P S b F J t / 3 t i 2 t 7 u r 9 N D + f l r V P h l h W c l U K 0 a z A r I v j 2 + K 0 s 3 X 1 L Y r v 3 7 t P 1 6 7 d l O l M D Y 3 1 V M 2 a q 7 a m l s m G j N 0 4 Z m d n q V o f t P 2 s T E A x 6 V n M B F n r R N k 0 m 3 w Z d r s i I + R r x c k d 9 o T j i 6 v 2 J V Q 2 s F 9 2 N U L P V j G h K p F M V l j P j l o J q G g w n I C 0 m J q e Y R d 7 + 7 n l N E W Y U D U 1 N c t O V i w G P g O n N a I w G 6 2 H p S r P Y l 9 A R S g 1 9 c g s 4 4 B r J d S h p g V y 1 K l F n 3 a E 1 G d 2 F W 6 b b h k C P Q 5 A l l A o R F V V V b S D N Z W Q w u 2 S s Z y 7 d + 5 L Z 8 5 a w L Z n m O Z j N S G r f F l 6 d c c k z c + M S 7 i x i j / X m W X y P f 0 l 6 b n 8 x h 9 7 x V U R 4 o 7 M u U q W F b u I r d t Q S 0 t K I z 0 n 1 d o A K X a 3 t 1 N L c z M 1 1 N f L 2 q x Q a O 0 B Z B B p c G i I h o a G C 9 I X O f D y 9 j n R l N j R 6 d 2 9 C d o X v E 9 V n o T q Q H g q s O S z e L W L M i D + L I 3 O F 5 Y R u 4 m t e / m e E + j x g H S r r o 7 k N t 1 c C a i w Z u f m 6 O H 9 H j l v e H J K b T C J 0 0 Y u X r x M 4 X B Y w g A + c 2 J 8 g l 7 d k 5 X O C 2 w i s 7 l Q 5 N H 6 K B f W L w L 4 7 F 4 k b D u w 6 4 2 0 S i Z u R V I 1 V G V X 3 f F o L U B b J d j c s 6 Y d 5 h L + 8 + / + l X p 7 + 2 h + f p 6 m p 6 f p s 8 + + o N 6 H v X T s x B H p 3 D j 9 1 R k x G 2 O x u G w 6 g y 5 6 A 3 x m M p E U F 1 n 0 d l e M 0 t O b e E 4 u / 1 S l h U A a l e / y p 8 O I l z v Y H 5 8 a L i g r d h L b t q G 4 X a o S c g t i Y s H x R B o A b a t 9 B / b R 4 O C Q j k G c m w 4 e w i B 5 X E 7 A / + L z L + l H P 3 q d j h 4 7 Q u G q s B T c q q q Q p L n f 7 6 N L r K F A L g M Q q a G p k R Y X F y U 8 P j 5 O r x 6 I i H 8 z A P L g R 6 g 8 1 / k u j g q r 6 y o 0 P I U Z F c v L j B 3 E t m 0 o p z e y Z Q n 1 p A d Y R 6 M x u n 3 r d q 4 b 3 G D b t m 0 0 O T F F n X s 6 6 O e / + F n u H G F g b n 6 O X j h 6 W N p U w W C Q T p 1 6 m T 7 / / C u 5 h n y A z M z M U D q t F n h e v v S d 9 C J u C v T n q / y G q 7 9 T / C q M F 7 n O M h t F + p Q u N 8 9 a b N u G Q g / f S p A E r l B s q 8 n I D r B P g k Q y Q S d f P i G 7 M l k R C P h l t 9 k v v z y t Y / L w u N 0 0 P p Y / w B v m H j T Y w s I i f f r p F / S H j / 9 E T a y h k q k k T U x M U t f e P a K 1 W i J P R n 4 A x N H / O d I Y V 0 H u U C 7 H p V J P / p 1 P C 7 Z t Q x l C q R r K J K x B c b g y k E 1 M 0 Y H m x y P T w s I C 9 f T 2 0 p l v z t H Z b 7 6 l / r 4 B u n n j l o z h G W C O H H r / 9 u 7 t l H a U F d B m / X 3 9 0 t U + x 9 c w t e n 0 1 9 / Q n d t 3 6 f i J o / T + B z 8 m v 8 + r Z o K z d H T s l v d h L R a y 7 E k g 3 E G e i s f k t 3 J z + S + u 3 K 3 C R e X F L u L 4 8 t o d + Z l 2 w 5 J / L 9 v r a g 8 J Y 8 u r h M 6 7 l Q R M v N l G 1 + W g g j 2 d H V Q V C u k r 6 8 N t L v h o H 7 W 3 7 6 J I J C w 9 f P / 8 u 9 / T q 6 + f I p / X R 2 P c 5 r l 3 5 5 4 Q Y d / + v f p d h Q D J v m F C o m w c P 3 F M N B K 0 k B V D j x 5 R 2 / b t O p T H k 8 y u A E m X 9 F b M O H M X 4 2 g y U 0 I G d / P 7 S 8 g A b y p B 2 U y C X j n V o d 9 t L z i + u n b X l q U z 7 e v i t s D W I B Q O A c D S D T z W 9 M w 0 X b t 6 n W p r q 9 n s q q W a 2 h r p A l 8 N e F 9 P T w 9 d v H C Z 3 n n v L W p s U N u b Y R Y F e v W w o y 0 + B z 1 5 m B W x G u Z m Z y l U V b X q X E G k v 5 V o d w c W q X f h 8 d Y p 4 b P y m 7 M g r 9 V 6 K J l t r m d M q J k S I F R C B A e z v f 5 q p / 4 E e 8 G 2 b a i t B H N w N c o o l n a c O H m c t c A 2 C l Y F 6 T s m 1 7 m z 5 5 l o m F q 0 U k W S p Z v X b 9 I v f v k z G d Q 1 Q H t p 7 9 4 u O n b 8 q G i u Y j J h 7 M n A V F o g 0 m p k A q B F D f p G F q m x r k q H N g j 9 P E w p / W z K F b 9 2 R X L X E Z 3 3 2 x G 2 b U P Z O M 1 y 2 I z B T a y 2 r Q k U P i x M N m g Z y N F j h 2 l 4 a J h u 3 b x N 4 x N q Q 5 Z i Q F u 8 c P Q F O n v m W x 2 z P p g 5 k t B k h l z Q T m s V W A 8 T F d p k b J L b Y d 6 I n J W G g 7 i h a d c L I Y Y h i n x f 3 i / X i o R f + N + y Y r t E m b G D 2 F Z D F Z n u t s S T D L 4 C e M Y 3 O l a f H 4 c u b B T y F 1 8 8 T h f P d 9 P 1 6 z d y 2 s Q K b K a J Q p 6 w a I + 1 g G 7 z R 3 1 9 o s l w h I 8 B j k K V Q r s C Q O B o L E b e Y E R O U E S F g G f B u U 6 v 8 f N A 6 t x r H + u Z J 4 q R P G G W x 2 H i b D 7 O r n C q / W X s 9 8 f p V v F Y 6 x l B k G v X b r A J e E y 2 d / 6 L n 3 7 A b Y g 0 9 f X 1 5 6 4 b g G R T U 9 N y R v B 6 A d M u X K J 9 h l N F T I F e C W E m e b F m 3 d O Q k Y m 1 k M 7 6 B L 2 + Z / k C y Q I I n w x J r F J M L I t m 0 q 6 1 r N j p z 9 Y a q r i H q d K A w r a w w m b 9 i 9 E o f X P 6 r H Q k N D a q T g b 0 3 O 3 d v 5 c u d l + m T / 7 w J / q f / / 1 / 0 V d f n m Z T 7 5 w s j U e v 3 F r L N Y q B M 6 9 K w c x C n 5 m e 1 j E b A 8 7 O w s Y 0 J 3 e m q K M + L f l Z C k y P Z W R R L k i k i W T R T O g N x L v s C s f X N + 7 Z 8 t e l 3 J 0 U i 6 u 1 U J X e y 2 d d + 4 R 9 0 m / c u E k L 8 w v S O R E O L 2 / w Y 9 9 0 P 2 s s F H i k R Z z b P x f O X 6 S u r j 2 0 e 3 e 7 v m t z g M / f a M W G y b V W E 9 I A 5 K y p r Z V d n x 6 M Y z U B z D g s K E T v n u 4 y Z z G 9 f N Y F h s Z N J e O s j p P 0 9 t s v 6 E + 1 F 2 z f h k J m F m f o R j P Y z l i Y m 6 T h E T V D A e N I f 2 T N s 7 t j N / 3 o r T d K k g m o q a 6 W 9 g / M Q L R / r l 7 5 j t + z i y J r d K 9 v F F h 8 + D h p v T g / p 3 1 5 g C D Y S x A E 3 d O Q o q N t K a 2 J r N o I B D N h d k E 4 f Y + Q T 8 c / 7 q r k H w J M K P w 4 G 0 p m v q K I U w r Y o P 9 g Z I h r 3 Z i E s Z T i 5 I v H q a 6 2 Z l 3 P j g I P b d X f O 0 C X L 1 4 V c m 0 m 1 l r + s R I a m p q 1 L w + X S 3 X Z K 2 J k q a E q z S a v l T w g j Q 4 X k 0 q / x 5 A K x 7 G W L D M 2 E N v O N q 9 w L g m O b e d a u z Z C A 3 0 D d P W 7 6 3 T j + i 2 q r 1 9 7 g B Q m E m a S / / H j P 9 H g o y H 6 + S 9 / R j + R q U G b u B c E F + C 1 x q O K g Q J v Z q M X w 1 Q Q c I U o L K / s m K F q f 4 Y L o S K K i U c 7 K U 8 q E 6 / 9 / B 3 1 9 e H S Z c Y O c v r m f X s 2 S B w e m k + 1 U U q 3 o U x i G 1 j 9 5 Q r M j j B j N + i h S 3 O b o a m x U c I r A c 9 9 + u s z c g R p U 1 M T F / q n Y 7 V j X K r 4 4 L i 1 g D Z S V T i 8 4 m w M / H b k J Y B K Q Y T D d 0 e I e s a Z k L o N J f F o Q + l 2 F J b e Y z 8 J M 1 P i 8 K E d 1 N p q z x 1 k b d u G o q w q a J V s 9 m E z F F M v 1 N X V r k k m Q B r 8 w Q A X q J a n R i Z g o 7 2 F Q D g S W b X b H s + q S J U V 8 k 1 P T 9 E s u 6 2 h K M f n N z K 1 a i a J Y 5 G 5 f t r f 3 G S P E y B L g Z 9 + m d K y j + C / g g m F D f 3 7 p 1 3 r 7 g R G A Z u b m 3 + q R A L m 5 2 Y 3 3 H 7 C c a d 4 D z S O F V E 2 A a c n J + W 3 8 x P w f Y t C l m A o R O E w z h p m E r J G y 3 W N a 9 K o N p X 2 g 1 z G Z X G K K W o p J z a S p 5 s z T w r J B P 6 Z F v u 7 0 n B n 1 E 2 f r X O m 9 j w X 2 s m J S T p y 5 O l 2 G W N 2 + k a B w o / 8 Q f e 3 w d j I C G v T I N X o g + d A G O z K N D E 2 J v e P j 4 5 Q P B 6 j h 6 N 5 s k j 7 i e 9 T r o 4 z x B J Z Z a G c D W D f T g k W z i a W Q l J V I v C E P Z O r z w I H 0 O B v a m m i i f F x l j H p Z l c 1 / + Y i / R i F 1 r S 3 3 G 4 P m 6 V R i k W j / F t b J A 7 A 7 0 T X O U z J 2 v p 6 0 W Y Y / E V 4 f J E 1 F F / P a 6 Z M j k C G T H A l n g l W X E 7 s J L a d H A s x w w 2 l y F R p B L s 3 5 q L U G u c 0 R b j B f + P a T W p p b a W G x i Y Z i z L p g I Y 8 u t H X A u b p Y e B 0 Z H B Q x 5 Q A c 9 Q 6 E 3 0 t o L B 7 N a F A l E A g W N A x I W R h m Z u d k 3 t h H m L T G P x 2 V B I x O d 0 / o 7 W S I p M i k N J I c k 1 I l l H m L h 7 Z p m L r X 1 f l H p I a a a v g + u D q W g q b W j Y 0 q D 3 3 i o E u b t T 2 q 2 k s k A 4 z x d E G a d m 2 j c a G h 2 l 0 e E h I h i U Z I C T I h v Y N N A 4 6 D 9 a D U t + J 7 w F A H n R A 3 B + K 0 1 C s T u 7 F X M F o d F E I d W 0 k r I g D 0 g m J Y O 7 B r 7 S R I p U m F o d P v X K I P 7 V 0 e b G D 2 L s N B X B i A p W m k U p h Y t F Z c H B A K e z c t Y P O f 9 t N D x / 2 S i G M s m n 1 + W d f 6 q s q n d I W T Y W l G V g e j 7 3 L Q T p r Z 0 M T a 7 p g q I p 8 r O l A A B B S N f g V o B V A M m g r C E x M C E g C W Z i f l 3 Z S 8 X g V i A v g 9 + H a U L y e C e q V w 9 2 E M J y n q W S K 5 h Z i t M C K U N p K I A 2 I J H 6 Q R 9 2 n B B q K 4 / l z q 6 s f c + 3 V D w T H m V s P N 9 8 I 3 0 R M R N G V 7 F K J z T 6 V 6 P m f b P V X A r b X Z u h g y / J j P g 3 w v E k u j I 8 G B q i 3 t 1 8 K 2 u z M H P 3 t v / k b f Y c C 5 v d h P 4 i R 4 R H Z Q b a 9 o 5 2 2 s 1 Y q B t 6 / 0 R 4 9 K z D X s n j c S c a R W G Z n p q m 2 r p 7 G 5 7 N U G 0 C c I o e 5 / v l t t 2 h E M 3 / P z N 3 L z e G D H / P 3 9 B j U U j p B H 3 3 0 p v 4 W e 8 L W b S i I Q w j E t R M H t w I e T b s o s 8 r D Q g O h t t / T u U f m + / 3 4 v X e k X Y F p S 9 h c B R q l p 6 e X P v v k c 9 r V v p M + + I u f U G d X J / l 9 + S 3 D r F j g 9 z 1 u p Y T 3 l R r E N e Z n X X 0 D D c 8 4 m E x G 0 x j J 0 n c D X E m y X / L W C J N N u e o + 0 V T i V + 2 n g N 9 T U D b s K L Y 3 + c K B B U n M r Y Q r / e s b V B U T j b X L S 6 d e l F M N / + n / / E 5 W 7 W L / i A / / 6 i 9 l E i 3 g 9 r h p j o l T C u h p A + Z m Z 8 T d C E D G U h A S M N n g N o W x K l g T S V w c T L 1 E E w v K 1 F P E g W v I Y / y F Z M I s i r 1 7 d + h v s C 9 s 3 S k B 8 b p Y 1 a P W y u Z J Z W 1 P V W L b a i r q p J G 5 9 d d 1 W D P V y R r r v f d / T H v 3 d 1 E t k 8 S a L j j i 5 v b 3 d y n G 7 Z 9 S w L 2 B 4 M Z 2 W Q K K B 3 G t U G Q A q U x b C B 0 N i i B f 3 V H H 5 0 C M N h K / E E w R S e L Z D F S m o I r b t R u 7 L e X L h h 3 F 9 h o K c I B Q O s G 3 C q 4 P o c d O B 9 Y J L D C 8 3 H 2 F 3 1 f 4 R m x a + c a b r 8 n 2 y 5 9 / 9 m f q 6 x + Q t o 8 V m N G w U U A 7 j o + N U S y 6 K I V e 9 R Q m c 4 T I a S a L / / o j m L Q q b A g m 9 8 L P n 6 H 8 i k i K X K z h W B y W C t X O c K I i s 7 s E v C p x k d g b L m V l C j z m w 8 m N z f Z G j 1 5 7 x y 5 O M 0 6 0 I m D j l 5 / + 9 A N 6 6 + 0 3 Z Z d Y 9 A y O j 0 9 I 7 x 3 I g L V K G 0 W E T c r G p i b R b m g 3 Y Q q R w + E U 4 h Q S i c 0 8 6 Z B Y o n G Y e r n r K k 8 V c S A q H v v y S R i k 0 t L Q E C k o E 3 a V s t B Q 1 a F F q b W k 9 t J x W w E P x t e e P W E F t k 1 u 2 9 a m Q 8 s B o q E T o a 2 t l X 7 y / r s U T 8 T Z F L x D j x 6 t M s i 7 T k A r K k K A P B k h N 0 7 r U C u u m R R M L J i I h l i i h X C / 1 l x K F H m Q z 8 r M 0 8 L + N 9 9 + S X + T v W H 7 N p Q R 9 P Y p 9 c + q v 0 h L V W I 7 y i C 1 A U s H + 4 6 j Y K 4 H M N d 2 b N 9 O R 4 6 + Q N 9 d u a Z j 1 w f p u r f M p D B k m p + b o + l p T I T F 5 7 v I 6 X L K N Y y D G d L k N Z L W X p o 4 V k 0 l 3 e j w o / u c h b I w T 5 e X C T t K W W g o o K U + n k t k l R l b Q 1 e d v u / j m h 2 Z t T o w 7 t T z o F c 2 y t w I U N h x 4 P V G g H l 6 Z q o R 8 g F d 9 R j k h c 2 D G e S F b S c c j + M X A j 4 c U 5 N n x d L A d S G T u k + R S M d J v C I T B n N f e + O 4 f F c 5 o C z a U B D Z X V V q M G Q A t F R h T V y p W g p 7 / / 3 5 r p f m 4 6 s / 3 5 n 7 L k p Q f m 7 f e o H z e V H Y Q U j s t I T 1 V q u h v + e h T E 1 S W k m 1 j e Q 7 N X G s Z L I K 7 u m d Z E L p 6 6 q d B G L B 1 R p K S K W 1 U 5 p F E 2 v b 9 m Y p A + U g Z a O h A L 9 X m X 2 S A a K h t o a W 4 n J L 5 3 q 8 d L H P Q 4 k 0 5 1 o J H N m W p g c P h 2 l w v P T Y 0 E p A O u 5 s 3 0 k j Q 8 P 0 4 P 4 D G R x e C d B E O 3 d 3 y H u U a L O N y Y A p S 4 Y 8 p p 1 k / G g P M T / y m k k T C A J i Q Q t J v u r 3 y U w J y e c 0 h U M b X 0 r y L F E 2 b S h I c z 0 y A j W X M g d Q g 3 G O S u Y C l d y W A j A + 9 d U 9 L 3 1 + x 7 e M W C H v E t V E A t T W E N Y x 6 w P a U v v 2 7 a X 2 3 e 1 c g L P k 8 a h J r S j Y e e J k p X 2 E D g 0 T L i Y O q u f C O L S F F G E Q P s 0 a V D Q P 5 5 k h F U h j S K U 6 I d S U I 2 X 2 c f 6 y / 4 M P 3 + J f U 1 g O 7 C x l p a E A z r Z c x o j L G Y I M 3 k r g c i r E s h 4 h c + v m 9 / T h + 6 e e q F J 5 4 Y X D d O H b b p o c H x e i F X y W T m N D J g h 6 8 M w E W c B K M C O x x S i 7 T E I T J x p N 5 x / u 1 x W j E E w q S s R j P w n M s M B y j Y 0 N H T x r l B 2 h d m / j T E U m o D Y T F + Z f n l S V r q W K c f q + h x 4 N D l I 0 F q e 7 d + 7 p 2 M c D 5 g S i A N f p 4 3 C s q I p E a H p q S s w + F H o I g K U Y u L + Q T N A + y n V 7 P P T 1 P Z c i i i a S 8 u O 6 J h D u R / e 6 + K G l 4 E / R L 3 / 9 o X x H O a F s O i W s w g a J S n z J H G U 2 i G w x T Q X E U k 5 a 8 t T R m 2 + + R n 2 9 A 1 L g 1 w v c i 2 N y c M Q n B G f z 7 u 5 o 5 z S W R M 6 l p 9 F K 2 I Q F 1 7 C E A + 9 F H I h j d v c V w h g y c d 5 g Z f H k g p p 9 L h p K C J M 3 2 0 3 Y V I y i o f R s c 3 S V e 9 y u g n w v B y m r N p S R r l 3 Y 1 A M Z Y h H J K J B K 9 z p t I c S y Y X n m t 9 5 5 k 3 5 3 d o T 6 p 1 Y 3 k 1 D 4 c c 4 u B n S R U j 6 / j z x e D / 2 3 / / o / a M e O 7 U K g Y l G E W Z I B W z M p F 4 s E Q Y q p y c n c d U O m N E u o K k z X B 8 3 M C U W e Y h E y a V G a C Z K i 9 9 7 H M o 3 C f C 8 H K T u T z 0 D a U p L 4 u m a D H 5 k k t d 7 6 B j c r B T 6 3 0 i R Y b N j R G q L b o 2 4 a m l 0 5 a 8 + e P U + v v X Z K 9 k H H S e 4 4 S a O a t Q 8 m 2 X o 8 + Y 4 H Q y R j o k E r g b i K I E u y U y 1 c v z 8 g 9 4 j Z x y 5 O i k f 8 + V 6 s + j V 5 o u J U f m k x Z l 7 O r / L R x W W z u W W 5 2 V k O K F t C 7 d 2 N z E I G m F 4 h Z B J I p c w / t h n U j V s A X q 2 Q w p E w u W N D c v h Z W 3 X p S g X p E 6 4 K l d y 2 G Y U a K N Z K R h S Z D M l U H N y 5 u V l 2 M z Q + O i p h v P f c A z c l N b F y p B L C 5 P 0 q P s 0 E 1 I s K k Z f s / 7 v f f C S / o x x h + w W G q 4 n P w w X E Z A Q y y G S S Z N T W 0 V K P Z h S j o G U G 2 Y w z l Q k m v 2 I d F H b f h a k 2 P T 1 D I 1 z o O / Y s P / A Z J M C J G d 0 X L t G t W 7 d l 0 m y e P B m a n p y S v S d U w U c a 5 0 m F a U Z w b 0 0 3 0 r m H L v r q r o s S K X W P y h e d J 1 r M Z 8 C V 9 h f C I B W L j 2 s H J 1 R U U V 6 X i z j N Q V H l + N f Z H s w 1 c E E q k 0 k Q 0 w u I N l W l Y 1 9 z f i l G T W 2 1 k O e b 0 + e k r Q M y X b 9 2 Q 8 6 a w q k V 2 G h S r S 8 z W k h r I v a / + 9 7 b d P z E U W 5 H b a O H D 3 u k 8 M / P z c t 9 V T h Z 3 o V 1 T N i 9 S G k k G T 9 i S b v C Q i T s 2 h R P F m o k R T z k i 4 q z j j O Z 3 j y 4 i M + y / + 9 + 8 9 e W H C 6 / v 7 I 1 + Q x 2 b Q u o j J I M M p p K h V X G m c 6 K f L u g 0 h D 0 5 p 8 J A 7 S 3 b n 1 P B w 7 t k 3 V Q 9 X V 1 d O D A P p k E W 1 1 d T X t Y O 9 2 8 c Y t m Z m a k s J s h B 5 V G S l N h G Q a 2 V J 6 Y m C B / w M 9 p q T S R 0 j B L M s A r Y Y 7 H Y s E r A y 5 N J B B I 3 W N c V b l p A l n y x i r p N E 7 7 T 9 H L r 5 T P n L 2 V U P a E i o S x B k d l W L 7 W y 2 e c c a V d V Y F k w j Z 1 H n 2 K P N D S 0 k y z s / O y h 5 8 B T D l s P w a g H X T q 1 E s 0 N 7 8 g y + W / + + 6 6 p d t b C W r a u v p 6 u n r l e i 4 O p D J j S z i l G g s S / 3 x H j S 8 p K w H C 1 8 X F 5 5 k 8 U d c U e d g v 4 0 z K v I N g h y Z o K S c t c S X Q K b + x n O E 4 f 3 + g I k r Z 1 e t T X D 2 4 x S z B v D K c R y R L C L Q 4 u M a V 0 X + Z A V A 0 C 6 C M U R d c o h d 3 q b E n t J l 6 e 3 r p 0 O F D F A z m T x A 0 W j n n Q p g c C M / O z o n G Y g 7 R y Z M n 1 H X W W p j T h 0 m z 1 d U 1 Q i j E 5 c m V p a / u Y e g C B F F x 8 I N w h l w w B f N k U m a e 0 k Z W M q n d j D L p B P 3 D P / 5 K v r v c U d Z t K O v f g a 5 q q e l E x C Z X 5 o S I N k W M H W / M E W P u l D N w f L P B 1 c v f 0 U s v v 7 i M T B B T 8 E U k D Z Q f m 2 f i P T i E Q E g g 6 b Q k R + Z 8 8 / U 5 k q N k O A 2 x e B H t K a T h 5 X 6 M L Z n P y K e n I Z C E + T 1 i M V j I B B J J 3 n C c O e Y T 8 l d / / Z N c P p b 7 X 9 m b f A Z + v 5 v c T q 4 9 k U k 6 I 3 O k E o I h Y 1 V Y Z b x y p a a G g F h G y q j L v b 0 u 3 y G B H j 1 D o G U k E l E 7 D p m w M s E y d O F 8 N 7 3 + + q v y 7 C D T 6 N g Y v f L K K a q t w x G e 6 G r P S j c 7 N s T E 9 d k o v 1 + T R K W l 9 u u O I B N v d U 2 + p J E v b O Y p U i X I 7 / N Q U 3 N 5 j j m V Q s U Q C j h 6 u I n J g c x D 7 Y e M V a R S R C r M 4 I I a V j Q V i / x p T p U J q W r Y 5 A P w L O h A U G T C M + S J l R d V e a i 0 U M 8 P k w / m X W 9 v H 3 1 7 r p u + / u o b 0 U Q D A w P 0 4 k s n 5 J 5 k M i H t L L x n M a F I K E Q y 6 a f T 1 Y h J 6 5 x r y A S X y Q Q X G o q y G f r N f / i 5 / P 5 K g e P C g 0 f l U X I 2 g A s X h 7 i q Q D t K b S 3 s l L a V t S 1 l a V N x W 0 r a V D m / C g P 2 b G e B G M q H 4 Z o f 7 0 9 I + N 6 9 e 9 T a 1 k q h Y N B C I H V v j k w F f n U d p I C L 2 Q 0 p L u j n m V S v v n Y q d 0 1 d B w m X a G o R + 6 + r Z R g g Z o 5 Q C I M 8 m m i 5 C g t + T S a 4 6 I B A Z Q c y w T T / T / / l 1 z Z N 4 8 c H E 2 q w 4 g i V S m X o 0 t V h J k m e V M q v X B B J S K W J h B n C V l L x i 7 g i / I d / v G j H v P z g Q C H X H t G l 2 6 o z d L A V 4 0 w 3 q b m l S X r y 1 C 2 K L M U C 0 y 0 f V k R S c T g b N 0 q 9 f f 2 0 t 6 t T w o g X w s D P Z H o 0 7 a A H 4 4 4 C I i m / 1 k x w O S x k M p p J i A R X a S Z D J r i / / P V H V F O 7 u a f W 2 w G 2 P h / q c c X r c d G O t i q p B W W M g 2 t H m C X S P Y w M N i K Z z y 4 X B h E p B L q A G J E C o w u O L m i q z W X E W k h F B f A v M L J J M J 9 t i I L P Z v d A C 5 4 v L W 0 e H H Z t C r o y t Z R W s Y o q 9 E X X O T w 5 N S O n y X d 1 7 t H p Y B H W X L e G m E x j m J W i 4 l S a m H t 0 + s m 9 W h t B 4 J c w y K T y Q D o 4 O D 8 O H O y i W i Z T q b w r e + m u Q A 1 l c P F y P y V S W d Y 8 b u l G F + 2 E L n V o J 6 2 p l I Y y 2 k l p q E L z T y W V u A g j 2 e Q f 8 X J J I x d j i T N A h E n m Z R c Z K 2 Q B e G P x K C I Z N 0 t v d S U o l Y j J I G 1 z c 7 P c Z y W 3 k W Q 6 S z N R B z / n E l X 7 8 x U B K o e p q S n Z L W l x I Y r H k 8 9 B u o C c a Z Z r A y 6 a i y l t p T S X I q Z o J 5 B I / I p Y V p J J R c U k M t 3 k Y u Y x m X B w Q a W 1 m 6 x w d D + s X E I B 5 8 / 3 y F Z c I J U Z o y o c m 8 o T K 0 c o I R h c 7 U d J A 2 E k r A g h r v G D J M q r / F Z Y g y a l E W d J d S 7 2 2 m e B R O k r X P i V k 3 c D n i V 6 r S N J n 3 3 6 B b 3 9 z l v y e + R u v m a I Z J W x e Q f V B f N b B k h H D B O q + 8 J F O n H y u M T h V I 8 r V 6 7 S 3 r 2 d F M t W 0 f f D + a U X e V M P 7 z N E U t c M m R S h t I a C Q C O x a 8 y 8 U N B P f / / b v 5 V n q F Q w o Y Z U L l U w v j 3 / g G t p t m 9 B H u u A r 2 l T G Q 0 F g u X I p I h k i K P C 4 I J T C K F I J B 7 l B 3 C f 8 q l r G n l f I Q o S n g u 0 g f h y Y R C g 0 I W n N r h E e 2 q m K B 5 P U A O b e 3 n y 4 L L x W y W v l U x 4 Z l b t E + H z e v U 1 m I E Z O n v u A j m b X x X N l i M T t B N f E y 0 F 8 h S T C X 6 Y 1 J p M u Q F c T S a M j f 2 7 f / g l H q C i U V H d 5 i v h l V N 7 y O 1 E h i v T Q 1 x p X + l M 1 4 X A F I Z c 2 0 B c V f P i m t T A G C Q W V x U i U 5 i k 4 F n 8 6 j 0 o j C Y O B d A q l m v y v h L x I i o O r v W z p h a z F A w E Z Z N K 9 T t N W 0 n 9 5 m V t o e L r 7 L / z / V 3 Z l h n h t H 7 e 8 Y k J S t W e l N n i K k 3 Y x X e C L P h M 3 f Y U 4 b R T A 7 X Q Q t q 0 g y C N W d Q s C J D J v y X I B D g u b g E N Z f D N m T u U Y k 2 l 2 l L K / F N t K Q g 0 E E x A p a n y Z h / 8 c L V A 3 2 g / d I / S Y O J T X y L x E p X z r w u s I c S R V 0 Y u D J W j f R a 3 q y k l v X z X r l 2 n w 4 d x T K a K z 2 u k Y g E x 8 2 H 0 6 k 1 M z 1 J b c w N r H 4 5 j k i 4 m s n S 5 X 5 3 b J A S W 9 x i S 5 4 m d q 0 Q 0 2 Y R Y 8 G u S q U F b d I 2 n 2 c w L 0 L / f I m Q C H B d 7 t g 6 h g D N n b l M 8 i Y 4 K T S Q x A V V b K t d R I W S C + c c 0 k T C I A 1 N P E U j I o / 1 A n l w S M v / K b 2 D x L k M u B 7 h g a 5 / y 6 D A X e O X k 3 b e 7 M P 6 U p W / Z P D v 1 y k v i X 0 1 M m 0 n 8 Q p Y s D U 1 G 6 W z 3 X a p q 2 k 3 + Y E S u q / u Y Q P q + A j I J k U A o r a 0 0 i Z T 2 N m Y e S K X G m X B A w W / + 4 y / k N 2 8 V M K G G c 3 m 4 V d D b O 0 r 3 0 Q / s M I R S R B K N x X F C J k M k c Q 2 p 8 s I X h C P K z 3 E I C W n E J 3 F W y H 0 l g U K u v T l Y 4 9 g j / 3 i R V 9 p R k 6 G O h h T 1 9 Q 1 Q c 3 O T r H v C F Z B A 7 m E R r Q O x a C W J 1 2 S C O z D t p D 7 s 5 i p x i n B C I P G D R E a U R k K c E A h x 7 C o y W T S T F k x B O n n y C J 1 6 / a R 6 h C 2 E L U k o o L 9 v j G 7 f H e K C r k i V 1 1 g g V b H p Z y V U 3 i / k E T 8 + k V / g F 6 9 2 J U 4 8 G i Y + D 5 X 4 l i w Q L x d + C T B A B O 0 C X t c S n W p P C i k u X r x M J 0 4 c k 3 j c l S N O E Y m M K O L k 3 Z F Z o v t j 2 N D f x I M 0 7 H I Y R B G T T 7 S S V T O t Q C Y Z b 8 K e E 1 n 6 1 d / / j S x 0 3 I p w X N q i h A I w 3 e a z z 7 / j V I B 2 s p C K J a + l D K E s p E I Y f 2 C S i Q N V h C 0 I K 1 f 9 S 6 A Q 1 q g S q c / F X 8 e r i 1 z W x Y 9 C f 3 J H i o L e J R o e H q b G x g b 5 r Y h f T U w b S f z s Z p g 0 V 7 i t F E / l y S U a K a e Z L G Z e j k z s C q E K T b 2 c Z m J C u b k y + u 1 / / j V 5 v e s 7 0 r Q S 4 b j U u 3 U J Z f D J J 5 e 4 k K F b X Z F K k U k T S w g E P 4 h i S K V c f t F h M E S 7 8 q 9 c 7 W N H X t c P F H D t z f n Z B a n e 2 K O 0 0 / T 0 N P l 8 P r 1 B v y L O S j I y 5 6 B 0 h t 0 Z o i j m p B r i y H V D I h C r m E y a S P B r N 0 e k H J m w e D N N w W C Q y f Q r / d x b F 0 y o k S 1 P K K D 7 / C 0 a m 5 j n s g 9 C K S l l / p l x K p A k R z C U I g l D 8 G l 4 s f j F N Y 4 O l A Q X c O W Y F y 7 k V n + W X t + T o H Q q L Y d U N 7 c 0 S x y u W g m k T D 6 l e Q Z n c O q F O q c J R F H 3 K B L B L w Q S F 3 G a R N p F G N o o T y b V m 5 f T T B z G 0 2 z f s Y 0 + + v k H 8 h u 3 O p 4 T y g I U r I 9 / / y 0 X U C a D a C c r q U A y T S B N L k U g J f y C d x X 4 8 Y 8 X 7 Z i X d Q C F X r n y q v 3 t 9 W l q i 2 S o r 7 + f 2 t r a Z N 8 H R Z B C 6 Z 9 y U M S / R H M x o g H 2 K 5 M P 1 4 w m s v g l b C W R 9 h d r J j 3 e Z J a w I 9 7 v 9 9 F v / / H f E r Z w f g 6 F 5 4 Q q g Y H + M b p y 5 R 6 n D r R R v k 1 V r K 0 U m Y w L A m k X J B I X U Z p E u K Z 8 F i B m e f I r / p h 4 F H 7 l Y r k 7 J h g t D l 2 m o 0 d f 0 M Q w g r c o s l w f d N N C w n L N Q q K 8 Z o J r S K X I l C e V 1 k y a U M W a C Q R 6 / U e n 6 M i x g / I L n 8 O A 6 P 8 D g B j P v A X J E C E 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 N a m e = " C a p a   1 "   G u i d = " 9 d b e 4 6 3 0 - 3 d 3 2 - 4 1 7 5 - a 7 6 e - e b c 3 8 8 9 a 7 d 2 e "   R e v = " 1 "   R e v G u i d = " 3 a 0 6 0 4 4 7 - e c 4 9 - 4 0 d e - 8 b c 1 - c 1 6 6 6 2 e c a 3 5 a " 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d = " h t t p : / / w w w . w 3 . o r g / 2 0 0 1 / X M L S c h e m a "   x m l n s : x s i = " h t t p : / / w w w . w 3 . o r g / 2 0 0 1 / X M L S c h e m a - i n s t a n c e "   x m l n s = " h t t p : / / m i c r o s o f t . d a t a . v i s u a l i z a t i o n . C l i e n t . E x c e l / 1 . 0 " > < T o u r s > < T o u r   N a m e = " P a s e o   1 "   I d = " { 0 2 1 2 D E 8 7 - 7 2 1 9 - 4 6 1 F - 9 9 6 4 - B B F 9 C 5 1 0 6 A 9 5 } "   T o u r I d = " d 6 5 2 e 7 0 a - 5 1 4 3 - 4 6 0 5 - 9 4 7 4 - 9 0 0 1 5 7 f 0 b 5 4 1 "   X m l V e r = " 5 "   M i n X m l V e r = " 3 " > < D e s c r i p t i o n > L a   d e s c r i p c i � n   d e l   p a s e o   v a   a q u � < / D e s c r i p t i o n > < I m a g e > i V B O R w 0 K G g o A A A A N S U h E U g A A A N Q A A A B 1 C A Y A A A A 2 n s 9 T A A A A A X N S R 0 I A r s 4 c 6 Q A A A A R n Q U 1 B A A C x j w v 8 Y Q U A A A A J c E h Z c w A A A 2 A A A A N g A b T C 1 p 0 A A D I f S U R B V H h e 7 X 3 3 d 1 z H l e b t n N C N H J l A E G A W o y Q q W s G y N G O d 0 X j s 8 Y 6 9 n g 2 e P T t n / 6 z d s 7 s / 7 D k b x j N j 2 b K C J V E k R Y J J T G J G I n J O n R u 9 9 7 t V 1 f 2 6 0 U g k K L 5 u 8 A N u V 3 i v w 6 u q r + 6 t 7 P j X b y 5 m 6 T l K I u D 3 0 b s n D 1 I i v k h T U 1 N U V 1 d L S 0 t L c i 2 b z V I m k 6 F 4 P E 6 D C 1 X U 2 Z i R e I T 9 f r / 4 g b n Z W Y p U V + M N h I S + P O C h y U U n / W R / Q t 3 A i M Y S N D y V o v b W K l q M Z + j 0 m W 7 6 8 C e v 6 K u F S C a T 5 P F 4 a G 4 + S u c H 6 3 T s 6 n A 4 H N q 3 M q z 3 w G / C T q d T x O V y k c / n p N T s L U o l Y n L t O Z b D 8 f s z z w l V C u + 9 f J R S 8 X n y e j 1 C I h D I k C k e i 5 G P S Y M 4 K + Q + F i c X P h R I c z 2 6 u J i 7 / + s 7 R G 0 N f t r X l K I U k y P r c N P H Z 3 r J H a i m U w f r q C n i l P u s B V x 9 d 4 a W M k v k 8 X p p e m q a f A E / X R i o o a T i 8 Y Z g / e x S M N e t r i G W 2 + 2 m U M h B c 0 O X 5 N p z F O I 5 o Y r g c b v o n Z M H K J t J 5 Y g A A n l 9 v h x B o J m W W A A X 3 + 9 w O M V v t I c V i P M y C d a D 0 e E h a m 5 t 0 6 F C p N N p O v 0 w R K n H I N B q W I 1 c V k J Z B a T y e F y U n H p O q m K o k v A c g r b d J + n H J / d R O h k X 0 q D g Q O t A K 1 i 1 j d T U T B y I I Z N o E X 4 P t E 6 C z T 5 g c Q E a L k 8 m a B m D e L z Q b E o m E k I m E B D f O T 0 1 S e l U i m 6 N u G l 8 N k 2 X B w O b T i Y A v 9 s 8 W z H M N X k 2 / k 1 G U v y 7 E o k U u a p P U F X L S X 3 3 c w B c G l A L P Z f j h 4 / S 4 Y Z F a Q O Z A s R s y R U 2 h O F 3 M c l M I Q M J Q B 5 o D 1 w H A U A + a D U g V B W m 6 c l J 8 Q O p Z E r c G W 6 P + X 3 + 3 G d C o A E B k B i E r a 2 r l / i J m Q Q x t W k m + n T r P v M 7 I M U w c X D x m + V Z + Z l B / o W F N P n q Q a r S 6 b r V x P H 7 s 5 d K V 0 9 b B E 2 7 T 9 C x x k T O x I P W Q e E N O K O 5 Q m 4 F S G Q 1 / 6 x A n D G T D G Z n Z q i 6 p o a i 0 S g F g 0 E d m w d q e 7 w H 7 y 0 2 F 4 H r Q 2 4 a n n X p 0 A + H 4 u c w M P F w I a Z t 5 f G 4 K R x 2 0 P S j y 3 J 9 q 8 K Z 5 9 b W k 3 D L C T r R G B M T D w U b 2 g V X a o J L o o l K w W r + W Y H O i O J C i P u g t V C T c 7 U u Z i T u y 2 Z V 5 w a A 3 j N I K T I B L 7 S l t e + H B X 5 7 y e f U c e Y 6 n g m S Z O 0 7 O 7 t E w c Y T y 9 J 5 K 8 m W b U P 5 G 0 7 Q S y 1 z O R M P U K 4 q K C j k V i A u A R O P J c b a x p h r B n G O l 3 5 x C 0 D S + s Z G a U c F q 6 r k M x 1 c m 6 P d B W 0 I s w m f k c m k p X s d n 1 m M s w / X 1 6 H x t I D f Z 3 1 O w M Q Z w e 8 G q f C 8 0 S h M w B P 6 z q 0 H x 8 d n L x c V g 8 q H p / Y 4 v d W x I O Y b u r h N o Y C G g R 9 A O L q w Q K F w W M K I x / U M k 6 C U 9 o I m g r l o g L a V a U t Z e / p A I r S T D P A 9 M J m s m F + I 0 7 m B a h 2 y D 4 o 1 M G D i 4 E K M C e j z e S g 1 f U W u b S U 4 P j 6 3 d Q j l 9 v j J E T p A b + 5 e Y N O L z S 9 d w 0 J L o Y c O B R 0 F 3 h 8 I y P 2 G X K h 9 j c Y q R Y D i u H n W N m E M 5 p Z A M f G A + f k 5 b n 9 E x P / l X S 8 l M 8 s L r p 2 w E r G s g v T C G F 4 2 e p 8 y q X l 9 V + V j a 5 l 8 w Q P k c y Q K y A Q C Q X u A R C j o x W S C a z X / Q B z E W b v A n V y A o I X w W e g 2 r 4 o o c g D z 8 0 W F i e 8 t R j A Y o u 4 + D / 3 p e 5 / t y Q S Y t L E C c S p d V C + g a V d R o J P N 3 G d r t v 6 Q 2 B K d E i 6 3 j 9 z V x y W D X 9 q Z 7 x a H t r B q F l M o I K s B N b D T m S d Z m g s P S C l d 3 m g n W U g T 1 i a j A Q h X j I v 9 A Z p + y t 3 i m 4 1 S 6 W T C 5 h p I R Z m k W A V O V 6 B k 3 l S a c C 6 W i q 4 c c b l h 5 h 2 k R C J J Q X c q V 4 M C 1 o J f X D g A x F n v W R n 5 9 6 L D Y m p y Q h U m D b S n z H e i / Y V 7 F r l 9 h h k Y s W i M Z u P r + Q 5 7 o j j d T N i k c z y F g e A 0 Z f 1 d 5 H B X 8 Z V 8 3 l S i O P 7 w 7 Z X l J a m C 4 I o c E 8 2 E A v 5 O V 4 x V s n p c M x / P A J m P w r D A J l o w F C r o O F g L 0 u V e 1 C 6 K J 5 f o 6 w f K f D R w c f W 1 s z Z D P Z M u e m l X i m q D i m R X B j w 0 v l D e 1 n d x x W P C c G E F K O E a P H Z L 4 i s V 5 Z 2 L a 8 B d n S c T C P P Z b S 8 t L E b p w v l u G h 0 b l y 7 w 2 Z l Z 6 u n p p f 7 + A S H U x Y s b 6 5 n q 7 n P T + f 4 Q f X X P S 9 e H 1 U x y T B e 6 O J A n q 0 G G + Q M y A W g z m Y m t x 3 e o G R T l j J U 0 F V y I 0 l i c B r 7 9 E l + p c P y x Q j W U p / Y Y x W K K T C Z D s 0 t p e v 9 g m j W C m 4 6 0 J c R Q c 3 G 1 a W Y / A A t s i n k 8 X p q e n p E l G y N D I / T u e 2 / L N S t u D r t p c K Z w r G q j e P 9 A f g n H 5 3 d 8 Q r h y x 5 q a S s I Z 8 i T v S n y l o S L b U P 6 G Y x S P q / l 1 h k z A 9 l q i C 7 1 e m o q q 2 Q k g E 2 C d Y h Q I B O j 7 W 7 e o p i Z C B w / u Z 7 P Q m 3 s / s J h w S G / c k 5 I J m I 3 h 9 y o 0 h C q A T Q y j m Q x M G K 6 I + J 2 U 8 n S x b 3 n e l b s 4 S 8 S V t V Q 1 H 6 B o V E 2 H M Y Q C 4 H Y 0 Z K Q Q N 4 W V 1 g K m J i b E N U D 8 s e P H c o s E d + / e R Q O P B s U P D X J m E 2 c u n G d y m + J X H S g k l N t p r p Q f T N o a W P N A 8 o T / k J Z p T 0 f J P C x n q a g 2 l D d Y T Y t R T w G Z j A B o 2 z R F M h R P 4 u n Z v J u f p 7 q G B v E b z M 3 O a J / q s W t u a a G J 8 U n 5 j D u j 6 + + o W C 8 w k A s M F k 2 A T S + p 3 1 i u M G l u Y M 0 L u c S m X y r D f m e N u q F C U F G E y r j b p Y v W S i Y r W h y 9 N B 9 3 s M n n o C W + B M I A G J D F m B S W W m R x Q S M Q D I p p G P C 5 6 d z Z 8 3 T t d r + + s n l I Z Z Q J C V P S 4 K 2 u f N u q n F G c / n l C C a N Y n B T L 2 G + K 1 Z P A 8 c n 5 7 w q f u k z h q z 9 C i 4 t M D C Z H s a k H e F x Z e n N P g m 6 P e r j 9 4 6 Q q b 5 p e 7 U g x k d I y G G t m Q 2 D h n 9 + v u r s n x 8 e p n j V Y L B a j q y M 1 N G 8 p 9 M + x f l g 7 K q y d F J w 7 t J R J k y O b o Z D z k c S X O y q i D R W o 3 c 6 F X i + P 0 A Q C r P 5 k m u j 0 A 2 g C F d 5 R z 2 9 1 O G W g 1 T q 1 a K C 3 l 0 3 B O X p w 5 4 7 M F M c n Q F M 9 D T K h T L m Z 6 J W O l f L E g T / O A 7 S n E t n G X H 6 W s 1 S E y R d P 1 6 3 Y b r I C g 6 q 1 I R X / / b C b M 9 J B 8 3 N z E g b Q f d 6 1 / w A T z E 2 N 3 H Z C h w V q U p i J m 4 W 9 T W n Z 8 a i 1 O k M H W 1 L 0 7 t 6 k d J 9 D o E W 3 A n J 5 h A B q F Z Z E e v P b p 8 8 C j k 8 u l L f J 5 2 d T D 8 u w V z L 1 A O P v 4 s J c 7 c / S x X 4 1 q w E z F 1 5 q G Z N t v q a 4 / V R X X y 8 k Q k c F 9 o P A E n Y A W 3 9 N b M J M B v T S V 3 m z N F d E U C x o 3 F m 7 J N r K 7 1 a / 9 V m v g 3 o a K G n 6 s W A 9 2 F I m R R 5 n m o L u M Y k v V z j + d O F a W R M q E z g k U 3 9 W 0 k 5 W P / D u v i R 9 c S d f W F 9 q G u Q 2 l F s I 1 L Z 9 h 3 x O b s I s v 3 e g r 5 f 6 M 1 2 0 m F z f u B O 0 z M k d K Y o E s C A x S V 8 9 L J w c u x 7 8 e F 9 C y A 5 T a H z e S d e G 8 t O a O r l S u D 9 W v r X 5 M l J J f s F c Z 1 K l k 9 Q Y m u D n L t 8 i W d a E c l W / k J s N Y S W U F c X h Y r z D J t f C 7 C Q l k 2 r F L Q Z 7 8 Z 5 U O i W T W n f t 7 q D v x 9 Y e y O W W g J D V k H F 0 a I g e p X f J V K T H A c a l T r X n p y Q N z z r p u o V Y 5 Q o r o Q C E k d 7 Q U B l O 8 + x S i u q D U / p q + a F s O y V 8 k V b W A C s T C V i L T A A 6 K 1 J M p n g 0 S k 3 c b q p v a p J l 6 t h 1 a H d n F / X 1 P K S m c O G g a y n U h r g d E I v J d 2 L i r b t 6 + 2 O T C Z i N O a U 7 3 Y g h U 7 V / i V 5 m o j V 7 x q j Z 9 Y h 2 1 W X I q 8 3 E c s C K e S L b s Y F c D g p k F g r y u p z k 8 X P 8 G S O Z b c j 1 6 p l M s m b W i h l n A R a D h X x Z J l K r 7 I k 3 N j p K s z P T s m Z p d G R E i A F S B b K z a u H Y C s A l T H A N h E L y H l m s + J R m O s z G n T K P c E f d E k U 8 i 7 S v O U 1 v d y V p f 3 O K v G X S q V E q n 0 y P H 7 / Q z N I 2 i S t H 4 A n Y K S / x V r V x u 8 k y 6 X U d 5 C m F e s v 8 u Y m x U Z k V U V N b R z V 1 d R S q C g m 5 5 m Z m p P c P 0 5 Z K I e j N 0 n s H E j n C L f F v 6 b 4 x I N O K H g f Q N g d b 0 3 S Y x V N k Z Z 5 g 0 q K n M s T f O T i t F j V O s R a c Y M H M i h M 7 m V R a W z W z V m 2 o W q K A p z x I p r I W L 0 5 Z H 1 b H z 2 j N 8 3 I R x 6 f d 1 8 s k x S 2 o O k z x e L J A Q 1 l J t R G C t Y R T F E n e o / a O P R L u f X B f J s h 6 f X 6 q r a + X u J 7 7 9 2 h H + 2 7 p v P j s t k / I 1 d G Q Z h N v k e 3 + D K W Y 1 N h 3 f G x 0 j C Y n J y n V 9 B b H r a 8 T Y y W 4 u a p L r 2 J p 4 t k j 3 i Q t Z g r X X B m g b C K L 7 d y + t 7 a n 0 D G B f T 3 Q j s p w e + r k t k V 6 N L d 8 d b P d 4 f j 0 Y n k R K t T Q R T N z 7 m U 9 e w Y b I Z M B N F V 7 a I z q 6 2 t 1 D B d m / v z J y Q n W W q 0 S 7 u 9 9 K N o r U l 1 D Q 4 8 G y e 1 y U q S m h k a G h u n R 8 A g d f u G Q b O L f 0 t p C Z 3 q r b V 2 Q 7 Q Q r q R S Z 0 u K G 3 H E 6 0 p a k h z P P Z l / C x 0 X Z t a G i c V 9 O M 2 0 W 0 H l w a a y F L v Z 5 p K s a w I Y t 0 D o G O 9 s 7 K B y p k T Z S 2 7 Y 2 a m p t l b Z S Q 3 M T L S 5 G K e D 3 U 5 R d p 9 N t S z L B T L Q 9 m F w g G G Q u 7 q K r V 6 / p C + U D 1 l A 3 y q Y u 9 Y b q a T H V K I O 4 x R 0 S B p t B N F S a u y K L t L c t P 9 6 z k H D Q p X 4 v N b m H 6 M B u Z Q o + e P C Q b t 7 4 n n b u 3 E 5 d e z v p + v W b N O w 4 w G R 0 U 2 d b F b d f i B q 5 L e P j d s 3 t E T c N P Y M t l c s J M h 4 l e Y s 5 l k k K u x P U 3 s i W Q r x s i m h 5 E c o V O U T R 6 M r j T p t B p m K g 5 y z L r R H r y R d 1 b C I e b l q g n o c 9 d O B g f k n 3 K L e h 7 t 6 5 R y + f e p F 8 l k W L M p u d J R Z P 0 N c 3 o 5 T x V F N V O G 9 e P i t A a y 3 q p S z P E m Y s i l 9 y J h 8 I l c k k 6 d V d U R p 4 g u G H H x q y I r l c J J n M 9 + o V k + l p A f v k F R 8 j g 5 6 1 K w / j 1 N i U X 0 u F z T J P f 3 2 W X n / j 1 Q I y A e f P d 9 M j b n d h p 6 N D H e h B t M c a I J D J b 8 d e Q J P h X J F h W Y u 1 D N h d y o b 6 g Y Z D K 5 p 5 w A 9 B L i s m E l U 0 t d Q s E z w x x e g P H 3 9 C J 1 8 8 R v / 3 f / 8 T d X d f o p n Z W T r / 7 Q X 6 3 f / 7 F 9 q 1 a y d 1 d u 6 h 7 d u 3 0 X y 6 i h O e U 9 4 m + I G T r S R M 3 s m r T h u V R g 6 6 O e K h V l / 5 b G L j + O x S e Z h 8 2 e C h T e s q 3 2 z E F u c I 3 R d H 2 4 P U V J W m f / m 0 m 0 4 d a q S a m m q q q y s 8 B x e z H u w I a K p 4 6 t k R X c w + D D 8 s Y f s C L P j k v E a v X z p J L + 9 Y o N G U P d O t G G U z s J t O F 5 p 6 d i E T E A h F K M R y f 9 x N Z 3 v 8 F N n 5 k u x V X k w m O 3 e l P 0 s y A c V 5 a D Q U p K d v O O e 3 u 5 R F G y r Q c P C J Z k T 8 0 P B 4 / f T d Z B v / X i r o 2 e v V e / J t B s L e F B 2 o H p C J v U C g H L r F 1 4 D 1 C c T P e Y 8 C 4 K v Z Q e H M 7 L J y Y U c p i z Z U L J b f 2 b V c S A V t 9 O e 7 X v r y / B 3 6 + E p S 9 r r o G X + y 3 4 + p R K 2 R D L 2 4 M 0 G B u a v U 3 e 8 n f y h M R 7 a l 6 M T 2 l E w 3 K n e o 1 H H I H 1 z g 0 Y x L J i + X A x y f X 7 5 p + x K a 8 h 4 g c 5 h z s a a y M 8 H w 2 z r D I 7 Q 4 N U h D Q y M 0 M x + j U N e H 5 P M v P x p 0 N W C q U 2 d j f s b A / f s P 5 J j R 8 V S z z P s r x t f 3 v e s 2 4 X y u L C X s c u I H p 1 e G 2 1 B m C l J a t 6 H Q n q p P X q P a P U f 0 j f Y F E + q W r Q n l D j b S Q q J G x n F K a S k 7 E w p 4 Z 2 9 C u t 7 N T I W H E y 5 p a 2 0 E Z s E h g H T 4 / b / 8 k T 7 6 2 Y f 0 6 W 0 / v b k n u a a 5 h 7 0 I r w 1 6 q L 0 + T S 2 R r C y C N D v V 7 m 1 K 0 d 0 x + 6 y z U q t 3 r Y R S Y 1 L + 6 f O 0 s 7 O L l o K F 7 V K 7 w f b r o Z Z c D c t I V E 7 4 8 1 0 f n X n g p U Q a D 8 Q a I T l A s z 3 f i N 8 A M 8 I P t K T F p I M d X g x D J g D b Q + 8 / t I 9 m Y i r y y q O 1 y V k d y N K b n U n a U b u U 2 7 c C J I W M L 9 h p 9 g a G 0 P M J Y E 2 K y W w r j f T 3 L C s f d h P H F 1 f s r a H S v g M U j y f K z t w r h Y g / S 7 W p m 1 R X W 0 u B S C P 1 T b l o P x P J x R l x q d 9 D 9 U y o 9 r o M 9 Y 4 s 0 L U h H 1 W H Q 0 I E 6 1 q s m Z l Z G h 8 b p 7 r 6 O q q q r i P f J q y G t 0 N X v s l L H I a H o R F o p y V o J 0 x D Y n M f p t 8 2 1 w M K 7 z o g 9 9 k V t u + U y O g J q u W q o a y I p o h 6 R 5 M 0 m w 7 L W q d D 3 P 4 B m b 6 6 5 5 M J u n d H 3 T Q 6 5 6 S A I 0 q t g R l 6 q 6 u Q T A D G t t q 2 t d L N m 7 c 2 b U E h z N J g k m v / Z w j R z J z H m l Y i 4 r c 8 Y o z C X C D s P c j L h M K T 2 F O C d T u E S J V A J i D N b a l F b z v d n Q j K 8 T c 3 h p R 6 M c f a A P F E k i 5 1 X 6 b 2 R o e 1 L B U A p y d a 9 x J 8 U s Q X 5 + m N o 2 3 0 3 v 5 n u W M t n n f l f M a V M W 5 L x y b t P S b F J t / 3 t i 2 t 7 u r 9 N D + f l r V P h l h W c l U K 0 a z A r I v j 2 + K 0 s 3 X 1 L Y r v 3 7 t P 1 6 7 d l O l M D Y 3 1 V M 2 a q 7 a m l s m G j N 0 4 Z m d n q V o f t P 2 s T E A x 6 V n M B F n r R N k 0 m 3 w Z d r s i I + R r x c k d 9 o T j i 6 v 2 J V Q 2 s F 9 2 N U L P V j G h K p F M V l j P j l o J q G g w n I C 0 m J q e Y R d 7 + 7 n l N E W Y U D U 1 N c t O V i w G P g O n N a I w G 6 2 H p S r P Y l 9 A R S g 1 9 c g s 4 4 B r J d S h p g V y 1 K l F n 3 a E 1 G d 2 F W 6 b b h k C P Q 5 A l l A o R F V V V b S D N Z W Q w u 2 S s Z y 7 d + 5 L Z 8 5 a w L Z n m O Z j N S G r f F l 6 d c c k z c + M S 7 i x i j / X m W X y P f 0 l 6 b n 8 x h 9 7 x V U R 4 o 7 M u U q W F b u I r d t Q S 0 t K I z 0 n 1 d o A K X a 3 t 1 N L c z M 1 1 N f L 2 q x Q a O 0 B Z B B p c G i I h o a G C 9 I X O f D y 9 j n R l N j R 6 d 2 9 C d o X v E 9 V n o T q Q H g q s O S z e L W L M i D + L I 3 O F 5 Y R u 4 m t e / m e E + j x g H S r r o 7 k N t 1 c C a i w Z u f m 6 O H 9 H j l v e H J K b T C J 0 0 Y u X r x M 4 X B Y w g A + c 2 J 8 g l 7 d k 5 X O C 2 w i s 7 l Q 5 N H 6 K B f W L w L 4 7 F 4 k b D u w 6 4 2 0 S i Z u R V I 1 V G V X 3 f F o L U B b J d j c s 6 Y d 5 h L + 8 + / + l X p 7 + 2 h + f p 6 m p 6 f p s 8 + + o N 6 H v X T s x B H p 3 D j 9 1 R k x G 2 O x u G w 6 g y 5 6 A 3 x m M p E U F 1 n 0 d l e M 0 t O b e E 4 u / 1 S l h U A a l e / y p 8 O I l z v Y H 5 8 a L i g r d h L b t q G 4 X a o S c g t i Y s H x R B o A b a t 9 B / b R 4 O C Q j k G c m w 4 e w i B 5 X E 7 A / + L z L + l H P 3 q d j h 4 7 Q u G q s B T c q q q Q p L n f 7 6 N L r K F A L g M Q q a G p k R Y X F y U 8 P j 5 O r x 6 I i H 8 z A P L g R 6 g 8 1 / k u j g q r 6 y o 0 P I U Z F c v L j B 3 E t m 0 o p z e y Z Q n 1 p A d Y R 6 M x u n 3 r d q 4 b 3 G D b t m 0 0 O T F F n X s 6 6 O e / + F n u H G F g b n 6 O X j h 6 W N p U w W C Q T p 1 6 m T 7 / / C u 5 h n y A z M z M U D q t F n h e v v S d 9 C J u C v T n q / y G q 7 9 T / C q M F 7 n O M h t F + p Q u N 8 9 a b N u G Q g / f S p A E r l B s q 8 n I D r B P g k Q y Q S d f P i G 7 M l k R C P h l t 9 k v v z y t Y / L w u N 0 0 P p Y / w B v m H j T Y w s I i f f r p F / S H j / 9 E T a y h k q k k T U x M U t f e P a K 1 W i J P R n 4 A x N H / O d I Y V 0 H u U C 7 H p V J P / p 1 P C 7 Z t Q x l C q R r K J K x B c b g y k E 1 M 0 Y H m x y P T w s I C 9 f T 2 0 p l v z t H Z b 7 6 l / r 4 B u n n j l o z h G W C O H H r / 9 u 7 t l H a U F d B m / X 3 9 0 t U + x 9 c w t e n 0 1 9 / Q n d t 3 6 f i J o / T + B z 8 m v 8 + r Z o K z d H T s l v d h L R a y 7 E k g 3 E G e i s f k t 3 J z + S + u 3 K 3 C R e X F L u L 4 8 t o d + Z l 2 w 5 J / L 9 v r a g 8 J Y 8 u r h M 6 7 l Q R M v N l G 1 + W g g j 2 d H V Q V C u k r 6 8 N t L v h o H 7 W 3 7 6 J I J C w 9 f P / 8 u 9 / T q 6 + f I p / X R 2 P c 5 r l 3 5 5 4 Q Y d / + v f p d h Q D J v m F C o m w c P 3 F M N B K 0 k B V D j x 5 R 2 / b t O p T H k 8 y u A E m X 9 F b M O H M X 4 2 g y U 0 I G d / P 7 S 8 g A b y p B 2 U y C X j n V o d 9 t L z i + u n b X l q U z 7 e v i t s D W I B Q O A c D S D T z W 9 M w 0 X b t 6 n W p r q 9 n s q q W a 2 h r p A l 8 N e F 9 P T w 9 d v H C Z 3 n n v L W p s U N u b Y R Y F e v W w o y 0 + B z 1 5 m B W x G u Z m Z y l U V b X q X E G k v 5 V o d w c W q X f h 8 d Y p 4 b P y m 7 M g r 9 V 6 K J l t r m d M q J k S I F R C B A e z v f 5 q p / 4 E e 8 G 2 b a i t B H N w N c o o l n a c O H m c t c A 2 C l Y F 6 T s m 1 7 m z 5 5 l o m F q 0 U k W S p Z v X b 9 I v f v k z G d Q 1 Q H t p 7 9 4 u O n b 8 q G i u Y j J h 7 M n A V F o g 0 m p k A q B F D f p G F q m x r k q H N g j 9 P E w p / W z K F b 9 2 R X L X E Z 3 3 2 x G 2 b U P Z O M 1 y 2 I z B T a y 2 r Q k U P i x M N m g Z y N F j h 2 l 4 a J h u 3 b x N 4 x N q Q 5 Z i Q F u 8 c P Q F O n v m W x 2 z P p g 5 k t B k h l z Q T m s V W A 8 T F d p k b J L b Y d 6 I n J W G g 7 i h a d c L I Y Y h i n x f 3 i / X i o R f + N + y Y r t E m b G D 2 F Z D F Z n u t s S T D L 4 C e M Y 3 O l a f H 4 c u b B T y F 1 8 8 T h f P d 9 P 1 6 z d y 2 s Q K b K a J Q p 6 w a I + 1 g G 7 z R 3 1 9 o s l w h I 8 B j k K V Q r s C Q O B o L E b e Y E R O U E S F g G f B u U 6 v 8 f N A 6 t x r H + u Z J 4 q R P G G W x 2 H i b D 7 O r n C q / W X s 9 8 f p V v F Y 6 x l B k G v X b r A J e E y 2 d / 6 L n 3 7 A b Y g 0 9 f X 1 5 6 4 b g G R T U 9 N y R v B 6 A d M u X K J 9 h l N F T I F e C W E m e b F m 3 d O Q k Y m 1 k M 7 6 B L 2 + Z / k C y Q I I n w x J r F J M L I t m 0 q 6 1 r N j p z 9 Y a q r i H q d K A w r a w w m b 9 i 9 E o f X P 6 r H Q k N D a q T g b 0 3 O 3 d v 5 c u d l + m T / 7 w J / q f / / 1 / 0 V d f n m Z T 7 5 w s j U e v 3 F r L N Y q B M 6 9 K w c x C n 5 m e 1 j E b A 8 7 O w s Y 0 J 3 e m q K M + L f l Z C k y P Z W R R L k i k i W T R T O g N x L v s C s f X N + 7 Z 8 t e l 3 J 0 U i 6 u 1 U J X e y 2 d d + 4 R 9 0 m / c u E k L 8 w v S O R E O L 2 / w Y 9 9 0 P 2 s s F H i k R Z z b P x f O X 6 S u r j 2 0 e 3 e 7 v m t z g M / f a M W G y b V W E 9 I A 5 K y p r Z V d n x 6 M Y z U B z D g s K E T v n u 4 y Z z G 9 f N Y F h s Z N J e O s j p P 0 9 t s v 6 E + 1 F 2 z f h k J m F m f o R j P Y z l i Y m 6 T h E T V D A e N I f 2 T N s 7 t j N / 3 o r T d K k g m o q a 6 W 9 g / M Q L R / r l 7 5 j t + z i y J r d K 9 v F F h 8 + D h p v T g / p 3 1 5 g C D Y S x A E 3 d O Q o q N t K a 2 J r N o I B D N h d k E 4 f Y + Q T 8 c / 7 q r k H w J M K P w 4 G 0 p m v q K I U w r Y o P 9 g Z I h r 3 Z i E s Z T i 5 I v H q a 6 2 Z l 3 P j g I P b d X f O 0 C X L 1 4 V c m 0 m 1 l r + s R I a m p q 1 L w + X S 3 X Z K 2 J k q a E q z S a v l T w g j Q 4 X k 0 q / x 5 A K x 7 G W L D M 2 E N v O N q 9 w L g m O b e d a u z Z C A 3 0 D d P W 7 6 3 T j + i 2 q r 1 9 7 g B Q m E m a S / / H j P 9 H g o y H 6 + S 9 / R j + R q U G b u B c E F + C 1 x q O K g Q J v Z q M X w 1 Q Q c I U o L K / s m K F q f 4 Y L o S K K i U c 7 K U 8 q E 6 / 9 / B 3 1 9 e H S Z c Y O c v r m f X s 2 S B w e m k + 1 U U q 3 o U x i G 1 j 9 5 Q r M j j B j N + i h S 3 O b o a m x U c I r A c 9 9 + u s z c g R p U 1 M T F / q n Y 7 V j X K r 4 4 L i 1 g D Z S V T i 8 4 m w M / H b k J Y B K Q Y T D d 0 e I e s a Z k L o N J f F o Q + l 2 F J b e Y z 8 J M 1 P i 8 K E d 1 N p q z x 1 k b d u G o q w q a J V s 9 m E z F F M v 1 N X V r k k m Q B r 8 w Q A X q J a n R i Z g o 7 2 F Q D g S W b X b H s + q S J U V 8 k 1 P T 9 E s u 6 2 h K M f n N z K 1 a i a J Y 5 G 5 f t r f 3 G S P E y B L g Z 9 + m d K y j + C / g g m F D f 3 7 p 1 3 r 7 g R G A Z u b m 3 + q R A L m 5 2 Y 3 3 H 7 C c a d 4 D z S O F V E 2 A a c n J + W 3 8 x P w f Y t C l m A o R O E w z h p m E r J G y 3 W N a 9 K o N p X 2 g 1 z G Z X G K K W o p J z a S p 5 s z T w r J B P 6 Z F v u 7 0 n B n 1 E 2 f r X O m 9 j w X 2 s m J S T p y 5 O l 2 G W N 2 + k a B w o / 8 Q f e 3 w d j I C G v T I N X o g + d A G O z K N D E 2 J v e P j 4 5 Q P B 6 j h 6 N 5 s k j 7 i e 9 T r o 4 z x B J Z Z a G c D W D f T g k W z i a W Q l J V I v C E P Z O r z w I H 0 O B v a m m i i f F x l j H p Z l c 1 / + Y i / R i F 1 r S 3 3 G 4 P m 6 V R i k W j / F t b J A 7 A 7 0 T X O U z J 2 v p 6 0 W Y Y / E V 4 f J E 1 F F / P a 6 Z M j k C G T H A l n g l W X E 7 s J L a d H A s x w w 2 l y F R p B L s 3 5 q L U G u c 0 R b j B f + P a T W p p b a W G x i Y Z i z L p g I Y 8 u t H X A u b p Y e B 0 Z H B Q x 5 Q A c 9 Q 6 E 3 0 t o L B 7 N a F A l E A g W N A x I W R h m Z u d k 3 t h H m L T G P x 2 V B I x O d 0 / o 7 W S I p M i k N J I c k 1 I l l H m L h 7 Z p m L r X 1 f l H p I a a a v g + u D q W g q b W j Y 0 q D 3 3 i o E u b t T 2 q 2 k s k A 4 z x d E G a d m 2 j c a G h 2 l 0 e E h I h i U Z I C T I h v Y N N A 4 6 D 9 a D U t + J 7 w F A H n R A 3 B + K 0 1 C s T u 7 F X M F o d F E I d W 0 k r I g D 0 g m J Y O 7 B r 7 S R I p U m F o d P v X K I P 7 V 0 e b G D 2 L s N B X B i A p W m k U p h Y t F Z c H B A K e z c t Y P O f 9 t N D x / 2 S i G M s m n 1 + W d f 6 q s q n d I W T Y W l G V g e j 7 3 L Q T p r Z 0 M T a 7 p g q I p 8 r O l A A B B S N f g V o B V A M m g r C E x M C E g C W Z i f l 3 Z S 8 X g V i A v g 9 + H a U L y e C e q V w 9 2 E M J y n q W S K 5 h Z i t M C K U N p K I A 2 I J H 6 Q R 9 2 n B B q K 4 / l z q 6 s f c + 3 V D w T H m V s P N 9 8 I 3 0 R M R N G V 7 F K J z T 6 V 6 P m f b P V X A r b X Z u h g y / J j P g 3 w v E k u j I 8 G B q i 3 t 1 8 K 2 u z M H P 3 t v / k b f Y c C 5 v d h P 4 i R 4 R H Z Q b a 9 o 5 2 2 s 1 Y q B t 6 / 0 R 4 9 K z D X s n j c S c a R W G Z n p q m 2 r p 7 G 5 7 N U G 0 C c I o e 5 / v l t t 2 h E M 3 / P z N 3 L z e G D H / P 3 9 B j U U j p B H 3 3 0 p v 4 W e 8 L W b S i I Q w j E t R M H t w I e T b s o s 8 r D Q g O h t t / T u U f m + / 3 4 v X e k X Y F p S 9 h c B R q l p 6 e X P v v k c 9 r V v p M + + I u f U G d X J / l 9 + S 3 D r F j g 9 z 1 u p Y T 3 l R r E N e Z n X X 0 D D c 8 4 m E x G 0 x j J 0 n c D X E m y X / L W C J N N u e o + 0 V T i V + 2 n g N 9 T U D b s K L Y 3 + c K B B U n M r Y Q r / e s b V B U T j b X L S 6 d e l F M N / + n / / E 5 W 7 W L / i A / / 6 i 9 l E i 3 g 9 r h p j o l T C u h p A + Z m Z 8 T d C E D G U h A S M N n g N o W x K l g T S V w c T L 1 E E w v K 1 F P E g W v I Y / y F Z M I s i r 1 7 d + h v s C 9 s 3 S k B 8 b p Y 1 a P W y u Z J Z W 1 P V W L b a i r q p J G 5 9 d d 1 W D P V y R r r v f d / T H v 3 d 1 E t k 8 S a L j j i 5 v b 3 d y n G 7 Z 9 S w L 2 B 4 M Z 2 W Q K K B 3 G t U G Q A q U x b C B 0 N i i B f 3 V H H 5 0 C M N h K / E E w R S e L Z D F S m o I r b t R u 7 L e X L h h 3 F 9 h o K c I B Q O s G 3 C q 4 P o c d O B 9 Y J L D C 8 3 H 2 F 3 1 f 4 R m x a + c a b r 8 n 2 y 5 9 / 9 m f q 6 x + Q t o 8 V m N G w U U A 7 j o + N U S y 6 K I V e 9 R Q m c 4 T I a S a L / / o j m L Q q b A g m 9 8 L P n 6 H 8 i k i K X K z h W B y W C t X O c K I i s 7 s E v C p x k d g b L m V l C j z m w 8 m N z f Z G j 1 5 7 x y 5 O M 0 6 0 I m D j l 5 / + 9 A N 6 6 + 0 3 Z Z d Y 9 A y O j 0 9 I 7 x 3 I g L V K G 0 W E T c r G p i b R b m g 3 Y Q q R w + E U 4 h Q S i c 0 8 6 Z B Y o n G Y e r n r K k 8 V c S A q H v v y S R i k 0 t L Q E C k o E 3 a V s t B Q 1 a F F q b W k 9 t J x W w E P x t e e P W E F t k 1 u 2 9 a m Q 8 s B o q E T o a 2 t l X 7 y / r s U T 8 T Z F L x D j x 6 t M s i 7 T k A r K k K A P B k h N 0 7 r U C u u m R R M L J i I h l i i h X C / 1 l x K F H m Q z 8 r M 0 8 L + N 9 9 + S X + T v W H 7 N p Q R 9 P Y p 9 c + q v 0 h L V W I 7 y i C 1 A U s H + 4 6 j Y K 4 H M N d 2 b N 9 O R 4 6 + Q N 9 d u a Z j 1 w f p u r f M p D B k m p + b o + l p T I T F 5 7 v I 6 X L K N Y y D G d L k N Z L W X p o 4 V k 0 l 3 e j w o / u c h b I w T 5 e X C T t K W W g o o K U + n k t k l R l b Q 1 e d v u / j m h 2 Z t T o w 7 t T z o F c 2 y t w I U N h x 4 P V G g H l 6 Z q o R 8 g F d 9 R j k h c 2 D G e S F b S c c j + M X A j 4 c U 5 N n x d L A d S G T u k + R S M d J v C I T B n N f e + O 4 f F c 5 o C z a U B D Z X V V q M G Q A t F R h T V y p W g p 7 / / 3 5 r p f m 4 6 s / 3 5 n 7 L k p Q f m 7 f e o H z e V H Y Q U j s t I T 1 V q u h v + e h T E 1 S W k m 1 j e Q 7 N X G s Z L I K 7 u m d Z E L p 6 6 q d B G L B 1 R p K S K W 1 U 5 p F E 2 v b 9 m Y p A + U g Z a O h A L 9 X m X 2 S A a K h t o a W 4 n J L 5 3 q 8 d L H P Q 4 k 0 5 1 o J H N m W p g c P h 2 l w v P T Y 0 E p A O u 5 s 3 0 k j Q 8 P 0 4 P 4 D G R x e C d B E O 3 d 3 y H u U a L O N y Y A p S 4 Y 8 p p 1 k / G g P M T / y m k k T C A J i Q Q t J v u r 3 y U w J y e c 0 h U M b X 0 r y L F E 2 b S h I c z 0 y A j W X M g d Q g 3 G O S u Y C l d y W A j A + 9 d U 9 L 3 1 + x 7 e M W C H v E t V E A t T W E N Y x 6 w P a U v v 2 7 a X 2 3 e 1 c g L P k 8 a h J r S j Y e e J k p X 2 E D g 0 T L i Y O q u f C O L S F F G E Q P s 0 a V D Q P 5 5 k h F U h j S K U 6 I d S U I 2 X 2 c f 6 y / 4 M P 3 + J f U 1 g O 7 C x l p a E A z r Z c x o j L G Y I M 3 k r g c i r E s h 4 h c + v m 9 / T h + 6 e e q F J 5 4 Y X D d O H b b p o c H x e i F X y W T m N D J g h 6 8 M w E W c B K M C O x x S i 7 T E I T J x p N 5 x / u 1 x W j E E w q S s R j P w n M s M B y j Y 0 N H T x r l B 2 h d m / j T E U m o D Y T F + Z f n l S V r q W K c f q + h x 4 N D l I 0 F q e 7 d + 7 p 2 M c D 5 g S i A N f p 4 3 C s q I p E a H p q S s w + F H o I g K U Y u L + Q T N A + y n V 7 P P T 1 P Z c i i i a S 8 u O 6 J h D u R / e 6 + K G l 4 E / R L 3 / 9 o X x H O a F s O i W s w g a J S n z J H G U 2 i G w x T Q X E U k 5 a 8 t T R m 2 + + R n 2 9 A 1 L g 1 w v c i 2 N y c M Q n B G f z 7 u 5 o 5 z S W R M 6 l p 9 F K 2 I Q F 1 7 C E A + 9 F H I h j d v c V w h g y c d 5 g Z f H k g p p 9 L h p K C J M 3 2 0 3 Y V I y i o f R s c 3 S V e 9 y u g n w v B y m r N p S R r l 3 Y 1 A M Z Y h H J K J B K 9 z p t I c S y Y X n m t 9 5 5 k 3 5 3 d o T 6 p 1 Y 3 k 1 D 4 c c 4 u B n S R U j 6 / j z x e D / 2 3 / / o / a M e O 7 U K g Y l G E W Z I B W z M p F 4 s E Q Y q p y c n c d U O m N E u o K k z X B 8 3 M C U W e Y h E y a V G a C Z K i 9 9 7 H M o 3 C f C 8 H K T u T z 0 D a U p L 4 u m a D H 5 k k t d 7 6 B j c r B T 6 3 0 i R Y b N j R G q L b o 2 4 a m l 0 5 a 8 + e P U + v v X Z K 9 k H H S e 4 4 S a O a t Q 8 m 2 X o 8 + Y 4 H Q y R j o k E r g b i K I E u y U y 1 c v z 8 g 9 4 j Z x y 5 O i k f 8 + V 6 s + j V 5 o u J U f m k x Z l 7 O r / L R x W W z u W W 5 2 V k O K F t C 7 d 2 N z E I G m F 4 h Z B J I p c w / t h n U j V s A X q 2 Q w p E w u W N D c v h Z W 3 X p S g X p E 6 4 K l d y 2 G Y U a K N Z K R h S Z D M l U H N y 5 u V l 2 M z Q + O i p h v P f c A z c l N b F y p B L C 5 P 0 q P s 0 E 1 I s K k Z f s / 7 v f f C S / o x x h + w W G q 4 n P w w X E Z A Q y y G S S Z N T W 0 V K P Z h S j o G U G 2 Y w z l Q k m v 2 I d F H b f h a k 2 P T 1 D I 1 z o O / Y s P / A Z J M C J G d 0 X L t G t W 7 d l 0 m y e P B m a n p y S v S d U w U c a 5 0 m F a U Z w b 0 0 3 0 r m H L v r q r o s S K X W P y h e d J 1 r M Z 8 C V 9 h f C I B W L j 2 s H J 1 R U U V 6 X i z j N Q V H l + N f Z H s w 1 c E E q k 0 k Q 0 w u I N l W l Y 1 9 z f i l G T W 2 1 k O e b 0 + e k r Q M y X b 9 2 Q 8 6 a w q k V 2 G h S r S 8 z W k h r I v a / + 9 7 b d P z E U W 5 H b a O H D 3 u k 8 M / P z c t 9 V T h Z 3 o V 1 T N i 9 S G k k G T 9 i S b v C Q i T s 2 h R P F m o k R T z k i 4 q z j j O Z 3 j y 4 i M + y / + 9 + 8 9 e W H C 6 / v 7 I 1 + Q x 2 b Q u o j J I M M p p K h V X G m c 6 K f L u g 0 h D 0 5 p 8 J A 7 S 3 b n 1 P B w 7 t k 3 V Q 9 X V 1 d O D A P p k E W 1 1 d T X t Y O 9 2 8 c Y t m Z m a k s J s h B 5 V G S l N h G Q a 2 V J 6 Y m C B / w M 9 p q T S R 0 j B L M s A r Y Y 7 H Y s E r A y 5 N J B B I 3 W N c V b l p A l n y x i r p N E 7 7 T 9 H L r 5 T P n L 2 V U P a E i o S x B k d l W L 7 W y 2 e c c a V d V Y F k w j Z 1 H n 2 K P N D S 0 k y z s / O y h 5 8 B T D l s P w a g H X T q 1 E s 0 N 7 8 g y + W / + + 6 6 p d t b C W r a u v p 6 u n r l e i 4 O p D J j S z i l G g s S / 3 x H j S 8 p K w H C 1 8 X F 5 5 k 8 U d c U e d g v 4 0 z K v I N g h y Z o K S c t c S X Q K b + x n O E 4 f 3 + g I k r Z 1 e t T X D 2 4 x S z B v D K c R y R L C L Q 4 u M a V 0 X + Z A V A 0 C 6 C M U R d c o h d 3 q b E n t J l 6 e 3 r p 0 O F D F A z m T x A 0 W j n n Q p g c C M / O z o n G Y g 7 R y Z M n 1 H X W W p j T h 0 m z 1 d U 1 Q i j E 5 c m V p a / u Y e g C B F F x 8 I N w h l w w B f N k U m a e 0 k Z W M q n d j D L p B P 3 D P / 5 K v r v c U d Z t K O v f g a 5 q q e l E x C Z X 5 o S I N k W M H W / M E W P u l D N w f L P B 1 c v f 0 U s v v 7 i M T B B T 8 E U k D Z Q f m 2 f i P T i E Q E g g 6 b Q k R + Z 8 8 / U 5 k q N k O A 2 x e B H t K a T h 5 X 6 M L Z n P y K e n I Z C E + T 1 i M V j I B B J J 3 n C c O e Y T 8 l d / / Z N c P p b 7 X 9 m b f A Z + v 5 v c T q 4 9 k U k 6 I 3 O k E o I h Y 1 V Y Z b x y p a a G g F h G y q j L v b 0 u 3 y G B H j 1 D o G U k E l E 7 D p m w M s E y d O F 8 N 7 3 + + q v y 7 C D T 6 N g Y v f L K K a q t w x G e 6 G r P S j c 7 N s T E 9 d k o v 1 + T R K W l 9 u u O I B N v d U 2 + p J E v b O Y p U i X I 7 / N Q U 3 N 5 j j m V Q s U Q C j h 6 u I n J g c x D 7 Y e M V a R S R C r M 4 I I a V j Q V i / x p T p U J q W r Y 5 A P w L O h A U G T C M + S J l R d V e a i 0 U M 8 P k w / m X W 9 v H 3 1 7 r p u + / u o b 0 U Q D A w P 0 4 k s n 5 J 5 k M i H t L L x n M a F I K E Q y 6 a f T 1 Y h J 6 5 x r y A S X y Q Q X G o q y G f r N f / i 5 / P 5 K g e P C g 0 f l U X I 2 g A s X h 7 i q Q D t K b S 3 s l L a V t S 1 l a V N x W 0 r a V D m / C g P 2 b G e B G M q H 4 Z o f 7 0 9 I + N 6 9 e 9 T a 1 k q h Y N B C I H V v j k w F f n U d p I C L 2 Q 0 p L u j n m V S v v n Y q d 0 1 d B w m X a G o R + 6 + r Z R g g Z o 5 Q C I M 8 m m i 5 C g t + T S a 4 6 I B A Z Q c y w T T / T / / l 1 z Z N 4 8 c H E 2 q w 4 g i V S m X o 0 t V h J k m e V M q v X B B J S K W J h B n C V l L x i 7 g i / I d / v G j H v P z g Q C H X H t G l 2 6 o z d L A V 4 0 w 3 q b m l S X r y 1 C 2 K L M U C 0 y 0 f V k R S c T g b N 0 q 9 f f 2 0 t 6 t T w o g X w s D P Z H o 0 7 a A H 4 4 4 C I i m / 1 k x w O S x k M p p J i A R X a S Z D J r i / / P V H V F O 7 u a f W 2 w G 2 P h / q c c X r c d G O t i q p B W W M g 2 t H m C X S P Y w M N i K Z z y 4 X B h E p B L q A G J E C o w u O L m i q z W X E W k h F B f A v M L J J M J 9 t i I L P Z v d A C 5 4 v L W 0 e H H Z t C r o y t Z R W s Y o q 9 E X X O T w 5 N S O n y X d 1 7 t H p Y B H W X L e G m E x j m J W i 4 l S a m H t 0 + s m 9 W h t B 4 J c w y K T y Q D o 4 O D 8 O H O y i W i Z T q b w r e + m u Q A 1 l c P F y P y V S W d Y 8 b u l G F + 2 E L n V o J 6 2 p l I Y y 2 k l p q E L z T y W V u A g j 2 e Q f 8 X J J I x d j i T N A h E n m Z R c Z K 2 Q B e G P x K C I Z N 0 t v d S U o l Y j J I G 1 z c 7 P c Z y W 3 k W Q 6 S z N R B z / n E l X 7 8 x U B K o e p q S n Z L W l x I Y r H k 8 9 B u o C c a Z Z r A y 6 a i y l t p T S X I q Z o J 5 B I / I p Y V p J J R c U k M t 3 k Y u Y x m X B w Q a W 1 m 6 x w d D + s X E I B 5 8 / 3 y F Z c I J U Z o y o c m 8 o T K 0 c o I R h c 7 U d J A 2 E k r A g h r v G D J M q r / F Z Y g y a l E W d J d S 7 2 2 m e B R O k r X P i V k 3 c D n i V 6 r S N J n 3 3 6 B b 3 9 z l v y e + R u v m a I Z J W x e Q f V B f N b B k h H D B O q + 8 J F O n H y u M T h V I 8 r V 6 7 S 3 r 2 d F M t W 0 f f D + a U X e V M P 7 z N E U t c M m R S h t I a C Q C O x a 8 y 8 U N B P f / / b v 5 V n q F Q w o Y Z U L l U w v j 3 / g G t p t m 9 B H u u A r 2 l T G Q 0 F g u X I p I h k i K P C 4 I J T C K F I J B 7 l B 3 C f 8 q l r G n l f I Q o S n g u 0 g f h y Y R C g 0 I W n N r h E e 2 q m K B 5 P U A O b e 3 n y 4 L L x W y W v l U x 4 Z l b t E + H z e v U 1 m I E Z O n v u A j m b X x X N l i M T t B N f E y 0 F 8 h S T C X 6 Y 1 J p M u Q F c T S a M j f 2 7 f / g l H q C i U V H d 5 i v h l V N 7 y O 1 E h i v T Q 1 x p X + l M 1 4 X A F I Z c 2 0 B c V f P i m t T A G C Q W V x U i U 5 i k 4 F n 8 6 j 0 o j C Y O B d A q l m v y v h L x I i o O r v W z p h a z F A w E Z Z N K 9 T t N W 0 n 9 5 m V t o e L r 7 L / z / V 3 Z l h n h t H 7 e 8 Y k J S t W e l N n i K k 3 Y x X e C L P h M 3 f Y U 4 b R T A 7 X Q Q t q 0 g y C N W d Q s C J D J v y X I B D g u b g E N Z f D N m T u U Y k 2 l 2 l L K / F N t K Q g 0 E E x A p a n y Z h / 8 c L V A 3 2 g / d I / S Y O J T X y L x E p X z r w u s I c S R V 0 Y u D J W j f R a 3 q y k l v X z X r l 2 n w 4 d x T K a K z 2 u k Y g E x 8 2 H 0 6 k 1 M z 1 J b c w N r H 4 5 j k i 4 m s n S 5 X 5 3 b J A S W 9 x i S 5 4 m d q 0 Q 0 2 Y R Y 8 G u S q U F b d I 2 n 2 c w L 0 L / f I m Q C H B d 7 t g 6 h g D N n b l M 8 i Y 4 K T S Q x A V V b K t d R I W S C + c c 0 k T C I A 1 N P E U j I o / 1 A n l w S M v / K b 2 D x L k M u B 7 h g a 5 / y 6 D A X e O X k 3 b e 7 M P 6 U p W / Z P D v 1 y k v i X 0 1 M m 0 n 8 Q p Y s D U 1 G 6 W z 3 X a p q 2 k 3 + Y E S u q / u Y Q P q + A j I J k U A o r a 0 0 i Z T 2 N m Y e S K X G m X B A w W / + 4 y / k N 2 8 V M K G G c 3 m 4 V d D b O 0 r 3 0 Q / s M I R S R B K N x X F C J k M k c Q 2 p 8 s I X h C P K z 3 E I C W n E J 3 F W y H 0 l g U K u v T l Y 4 9 g j / 3 i R V 9 p R k 6 G O h h T 1 9 Q 1 Q c 3 O T r H v C F Z B A 7 m E R r Q O x a C W J 1 2 S C O z D t p D 7 s 5 i p x i n B C I P G D R E a U R k K c E A h x 7 C o y W T S T F k x B O n n y C J 1 6 / a R 6 h C 2 E L U k o o L 9 v j G 7 f H e K C r k i V 1 1 g g V b H p Z y V U 3 i / k E T 8 + k V / g F 6 9 2 J U 4 8 G i Y + D 5 X 4 l i w Q L x d + C T B A B O 0 C X t c S n W p P C i k u X r x M J 0 4 c k 3 j c l S N O E Y m M K O L k 3 Z F Z o v t j 2 N D f x I M 0 7 H I Y R B G T T 7 S S V T O t Q C Y Z b 8 K e E 1 n 6 1 d / / j S x 0 3 I p w X N q i h A I w 3 e a z z 7 / j V I B 2 s p C K J a + l D K E s p E I Y f 2 C S i Q N V h C 0 I K 1 f 9 S 6 A Q 1 q g S q c / F X 8 e r i 1 z W x Y 9 C f 3 J H i o L e J R o e H q b G x g b 5 r Y h f T U w b S f z s Z p g 0 V 7 i t F E / l y S U a K a e Z L G Z e j k z s C q E K T b 2 c Z m J C u b k y + u 1 / / j V 5 v e s 7 0 r Q S 4 b j U u 3 U J Z f D J J 5 e 4 k K F b X Z F K k U k T S w g E P 4 h i S K V c f t F h M E S 7 8 q 9 c 7 W N H X t c P F H D t z f n Z B a n e 2 K O 0 0 / T 0 N P l 8 P r 1 B v y L O S j I y 5 6 B 0 h t 0 Z o i j m p B r i y H V D I h C r m E y a S P B r N 0 e k H J m w e D N N w W C Q y f Q r / d x b F 0 y o k S 1 P K K D 7 / C 0 a m 5 j n s g 9 C K S l l / p l x K p A k R z C U I g l D 8 G l 4 s f j F N Y 4 O l A Q X c O W Y F y 7 k V n + W X t + T o H Q q L Y d U N 7 c 0 S x y u W g m k T D 6 l e Q Z n c O q F O q c J R F H 3 K B L B L w Q S F 3 G a R N p F G N o o T y b V m 5 f T T B z G 0 2 z f s Y 0 + + v k H 8 h u 3 O p 4 T y g I U r I 9 / / y 0 X U C a D a C c r q U A y T S B N L k U g J f y C d x X 4 8 Y 8 X 7 Z i X d Q C F X r n y q v 3 t 9 W l q i 2 S o r 7 + f 2 t r a Z N 8 H R Z B C 6 Z 9 y U M S / R H M x o g H 2 K 5 M P 1 4 w m s v g l b C W R 9 h d r J j 3 e Z J a w I 9 7 v 9 9 F v / / H f E r Z w f g 6 F 5 4 Q q g Y H + M b p y 5 R 6 n D r R R v k 1 V r K 0 U m Y w L A m k X J B I X U Z p E u K Z 8 F i B m e f I r / p h 4 F H 7 l Y r k 7 J h g t D l 2 m o 0 d f 0 M Q w g r c o s l w f d N N C w n L N Q q K 8 Z o J r S K X I l C e V 1 k y a U M W a C Q R 6 / U e n 6 M i x g / I L n 8 O A 6 P 8 D g B j P v A X J E C E A A A A A S U V O R K 5 C Y I I = < / I m a g e > < / T o u r > < / T o u r s > < / V i s u a l i z a t i o n > 
</file>

<file path=customXml/itemProps1.xml><?xml version="1.0" encoding="utf-8"?>
<ds:datastoreItem xmlns:ds="http://schemas.openxmlformats.org/officeDocument/2006/customXml" ds:itemID="{0212DE87-7219-461F-9964-BBF9C5106A95}">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52FB20C6-181B-43B1-B8FB-DED393878758}">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Avances a 30 jun 2023</vt:lpstr>
      <vt:lpstr>PLAN ACCIÓN COFINANCIADOS</vt:lpstr>
      <vt:lpstr>SISTEMA GENERAL DE REGALÍAS</vt:lpstr>
      <vt:lpstr>Plan Financiero 2023</vt:lpstr>
      <vt:lpstr>PLAN OPERATIVO ANUAL DE INV (2)</vt:lpstr>
      <vt:lpstr>PLAN DE ACCIÓN COFIN (VIEJO)</vt:lpstr>
      <vt:lpstr>'Avances a 30 jun 2023'!Área_de_impresión</vt:lpstr>
      <vt:lpstr>'Plan Financiero 2023'!Área_de_impresión</vt:lpstr>
      <vt:lpstr>'PLAN ACCIÓN COFINANCIADOS'!Títulos_a_imprimir</vt:lpstr>
      <vt:lpstr>'PLAN DE ACCIÓN COFIN (VIEJO)'!Títulos_a_imprimir</vt:lpstr>
      <vt:lpstr>'SISTEMA GENERAL DE REGALÍAS'!Títulos_a_imprimir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Milena Sanchez Neiva</dc:creator>
  <cp:lastModifiedBy>Yesenia Zambrano</cp:lastModifiedBy>
  <cp:lastPrinted>2022-12-15T17:33:41Z</cp:lastPrinted>
  <dcterms:created xsi:type="dcterms:W3CDTF">2018-11-19T16:28:12Z</dcterms:created>
  <dcterms:modified xsi:type="dcterms:W3CDTF">2023-08-22T15:42:02Z</dcterms:modified>
</cp:coreProperties>
</file>